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520" activeTab="0"/>
  </bookViews>
  <sheets>
    <sheet name="Sheet1" sheetId="1" r:id="rId1"/>
    <sheet name="Sheet2" sheetId="2" r:id="rId2"/>
    <sheet name="СПО-Г" sheetId="3" r:id="rId3"/>
    <sheet name="СПО" sheetId="4" r:id="rId4"/>
  </sheets>
  <definedNames>
    <definedName name="_xlnm._FilterDatabase" localSheetId="0" hidden="1">'Sheet1'!$A$16:$F$177</definedName>
    <definedName name="_xlnm.Print_Area" localSheetId="0">'Sheet1'!$A$1:$F$185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<sst xmlns="http://schemas.openxmlformats.org/spreadsheetml/2006/main" count="1166" uniqueCount="479">
  <si>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</si>
  <si>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</si>
  <si>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</si>
  <si>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</si>
  <si>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</si>
  <si>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</si>
  <si>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</si>
  <si>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</si>
  <si>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</si>
  <si>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</si>
  <si>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</si>
  <si>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</si>
  <si>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</si>
  <si>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</si>
  <si>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</si>
  <si>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</si>
  <si>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</si>
  <si>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</si>
  <si>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</si>
  <si>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</si>
  <si>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</si>
  <si>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</si>
  <si>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</si>
  <si>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</si>
  <si>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</si>
  <si>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</si>
  <si>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</si>
  <si>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</si>
  <si>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</si>
  <si>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</si>
  <si>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</si>
  <si>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</si>
  <si>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</si>
  <si>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</si>
  <si>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</si>
  <si>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</si>
  <si>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</si>
  <si>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</si>
  <si>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Лозя — десертни</t>
  </si>
  <si>
    <t>Лозя — винени</t>
  </si>
  <si>
    <t>Цветя - саксийни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</si>
  <si>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</si>
  <si>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</si>
  <si>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</si>
  <si>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</si>
  <si>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</si>
  <si>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</si>
  <si>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</si>
  <si>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</si>
  <si>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</si>
  <si>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</si>
  <si>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</si>
  <si>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</si>
  <si>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</si>
  <si>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</si>
  <si>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</si>
  <si>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оранжерийни</t>
  </si>
  <si>
    <t>Краставици - оранжерийни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</si>
  <si>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</si>
  <si>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</si>
  <si>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</si>
  <si>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</si>
  <si>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</si>
  <si>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</si>
  <si>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</si>
  <si>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</si>
  <si>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</si>
  <si>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</si>
  <si>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</si>
  <si>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</si>
  <si>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</si>
  <si>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</si>
  <si>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</si>
  <si>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</si>
  <si>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</si>
  <si>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</si>
  <si>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</si>
  <si>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</si>
  <si>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</si>
  <si>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</si>
  <si>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</si>
  <si>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</si>
  <si>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</si>
  <si>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</si>
  <si>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</si>
  <si>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</si>
  <si>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</si>
  <si>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</si>
  <si>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</si>
  <si>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</si>
  <si>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</si>
  <si>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</si>
  <si>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</si>
  <si>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</si>
  <si>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</si>
  <si>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</si>
  <si>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</si>
  <si>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</si>
  <si>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</si>
  <si>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</si>
  <si>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</si>
  <si>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</si>
  <si>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</si>
  <si>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</si>
  <si>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</si>
  <si>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</si>
  <si>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Праскови</t>
  </si>
  <si>
    <t>Сливи</t>
  </si>
  <si>
    <t>Ябълки</t>
  </si>
  <si>
    <t>Круши</t>
  </si>
  <si>
    <t>Други овощни видове - …………………………..</t>
  </si>
  <si>
    <t>Други ягодоплодни - ……………………………..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</si>
  <si>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</si>
  <si>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</si>
  <si>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</si>
  <si>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</si>
  <si>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</si>
  <si>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</si>
  <si>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</si>
  <si>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</si>
  <si>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</si>
  <si>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</si>
  <si>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</si>
  <si>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</si>
  <si>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</si>
  <si>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</si>
  <si>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</si>
  <si>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</si>
  <si>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</si>
  <si>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t>От които: Охлюви</t>
  </si>
  <si>
    <t>Щрауси - общо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</si>
  <si>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</si>
  <si>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</si>
  <si>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4022+4111</t>
  </si>
  <si>
    <t>Пъдпъдъци и други птици</t>
  </si>
  <si>
    <t>(2) Not to be provided if the calculation is based on the annual growth in weight</t>
  </si>
  <si>
    <t>(3) Only for animal products</t>
  </si>
  <si>
    <t>Code of the product</t>
  </si>
  <si>
    <t xml:space="preserve">Description of the product </t>
  </si>
  <si>
    <t>UNIT</t>
  </si>
  <si>
    <t>Code of the region</t>
  </si>
  <si>
    <t>Main Product / Annual growth or slaughter value Quantity (1)</t>
  </si>
  <si>
    <t>Main Product / Annual growth or slaughter value  Price /unit (1)</t>
  </si>
  <si>
    <t>Main Product / Annual growth or slaughter value</t>
  </si>
  <si>
    <t>Secondary products value</t>
  </si>
  <si>
    <t>Standard Output National currency 2007</t>
  </si>
  <si>
    <t>Standard Output EURO</t>
  </si>
  <si>
    <t>Other  Main product Quantity (1) (3)</t>
  </si>
  <si>
    <t>Other Main product Price /unit (1) (3)</t>
  </si>
  <si>
    <t>Other Main product Value (3)</t>
  </si>
  <si>
    <t>Replacement value (2) (3)</t>
  </si>
  <si>
    <t>Comments</t>
  </si>
  <si>
    <t>B_1_1_1</t>
  </si>
  <si>
    <t>Common wheat and spelt</t>
  </si>
  <si>
    <t>ECU_per_ha</t>
  </si>
  <si>
    <t>BG</t>
  </si>
  <si>
    <t>B_1_1_2</t>
  </si>
  <si>
    <t>Durum wheat</t>
  </si>
  <si>
    <t>B_1_1_3</t>
  </si>
  <si>
    <t>Rye</t>
  </si>
  <si>
    <t>B_1_1_4</t>
  </si>
  <si>
    <t>Barley</t>
  </si>
  <si>
    <t>B_1_1_5</t>
  </si>
  <si>
    <t>Oats</t>
  </si>
  <si>
    <t>B_1_1_6</t>
  </si>
  <si>
    <t>Grain maize</t>
  </si>
  <si>
    <t>B_1_1_7</t>
  </si>
  <si>
    <t>Rice</t>
  </si>
  <si>
    <t>B_1_1_99</t>
  </si>
  <si>
    <t>Other cereals</t>
  </si>
  <si>
    <t>B_1_2</t>
  </si>
  <si>
    <t>Pulses - total</t>
  </si>
  <si>
    <t>B_1_2_1</t>
  </si>
  <si>
    <t>Peas, field beans and sweet lupines</t>
  </si>
  <si>
    <t>B_1_2_2</t>
  </si>
  <si>
    <t>Pulses other than peas, field beans and sweet lupines</t>
  </si>
  <si>
    <t>B_1_3</t>
  </si>
  <si>
    <t>Potatoes</t>
  </si>
  <si>
    <t>B_1_4</t>
  </si>
  <si>
    <t>Sugar beet</t>
  </si>
  <si>
    <t>B_1_5</t>
  </si>
  <si>
    <t>Fodder roots and brassicas</t>
  </si>
  <si>
    <t>B_1_6_1</t>
  </si>
  <si>
    <t>Tobacco</t>
  </si>
  <si>
    <t>B_1_6_2</t>
  </si>
  <si>
    <t>Hops</t>
  </si>
  <si>
    <t>B_1_6_3</t>
  </si>
  <si>
    <t>Cotton</t>
  </si>
  <si>
    <t>B_1_6_4</t>
  </si>
  <si>
    <t>Rape and turnip</t>
  </si>
  <si>
    <t>B_1_6_5</t>
  </si>
  <si>
    <t>Sunflower</t>
  </si>
  <si>
    <t>B_1_6_6</t>
  </si>
  <si>
    <t>Soya</t>
  </si>
  <si>
    <t>B_1_6_7</t>
  </si>
  <si>
    <t>Linseed (oil flax)</t>
  </si>
  <si>
    <t>B_1_6_8</t>
  </si>
  <si>
    <t>Other oil seed crops</t>
  </si>
  <si>
    <t>B_1_6_9</t>
  </si>
  <si>
    <t>Flax</t>
  </si>
  <si>
    <t>B_1_6_10</t>
  </si>
  <si>
    <t>Hemp</t>
  </si>
  <si>
    <t>B_1_6_11</t>
  </si>
  <si>
    <t>Other textile crops</t>
  </si>
  <si>
    <t>B_1_6_12</t>
  </si>
  <si>
    <t>Aromatic, medicinal and culinary plants</t>
  </si>
  <si>
    <t>B_1_6_99</t>
  </si>
  <si>
    <t>Industrial plants not mentioned elsewhere</t>
  </si>
  <si>
    <t>B_1_7</t>
  </si>
  <si>
    <t>Fresh vegetables, melons, strawberries</t>
  </si>
  <si>
    <t>B_1_7_1</t>
  </si>
  <si>
    <t>Fresh vegetables, melons, strawberries - outdoor</t>
  </si>
  <si>
    <t>B_1_7_1_1</t>
  </si>
  <si>
    <t>Fresh vegetables, melons, strawberries - outdoor - open field</t>
  </si>
  <si>
    <t>B_1_7_1_2</t>
  </si>
  <si>
    <t>Fresh vegetables, melons, strawberries - outdoor - market gardening</t>
  </si>
  <si>
    <t>B_1_7_2</t>
  </si>
  <si>
    <t>Fresh vegetables, melons, strawberries - under glass</t>
  </si>
  <si>
    <t>B_1_8_1</t>
  </si>
  <si>
    <t>Flowers - outdoor</t>
  </si>
  <si>
    <t>B_1_8_2</t>
  </si>
  <si>
    <t>Flowers - under glass</t>
  </si>
  <si>
    <t>B_1_9</t>
  </si>
  <si>
    <t>Forage plants - total</t>
  </si>
  <si>
    <t>B_1_9_1</t>
  </si>
  <si>
    <t>Forage plants - temporary grass</t>
  </si>
  <si>
    <t>B_1_9_2</t>
  </si>
  <si>
    <t>Forage plants - other green fodder - total</t>
  </si>
  <si>
    <t>B_1_9_2_1</t>
  </si>
  <si>
    <t>Forage plants - other green fodder - green maize</t>
  </si>
  <si>
    <t>B_1_9_2_2</t>
  </si>
  <si>
    <t>Forage plants - other green fodder - leguminous plants</t>
  </si>
  <si>
    <t>B_1_9_2_99</t>
  </si>
  <si>
    <t>Forage plants - other green fodder - other than green maize</t>
  </si>
  <si>
    <t>B_1_10</t>
  </si>
  <si>
    <t>Seeds and seedlings</t>
  </si>
  <si>
    <t>B_1_11</t>
  </si>
  <si>
    <t>Other arable land crops</t>
  </si>
  <si>
    <t>B_1_12_1</t>
  </si>
  <si>
    <t>Fallow land without subsidies</t>
  </si>
  <si>
    <t>B_1_12_2</t>
  </si>
  <si>
    <t>Fallow land subject to payment of subsidies with no economic use</t>
  </si>
  <si>
    <t>B_2</t>
  </si>
  <si>
    <t>Kitchen gardens</t>
  </si>
  <si>
    <t>B_3</t>
  </si>
  <si>
    <t>Permanent grassland and meadow - total</t>
  </si>
  <si>
    <t>B_3_1</t>
  </si>
  <si>
    <t>Permanent grassland and meadow - pasture and meadow</t>
  </si>
  <si>
    <t>B_3_2</t>
  </si>
  <si>
    <t>Permanent grassland and meadow - rough grazings</t>
  </si>
  <si>
    <t>B_3_3</t>
  </si>
  <si>
    <t>Permanent grassland and meadow - no used for production, eligible forSubsidies</t>
  </si>
  <si>
    <t>B_4_1</t>
  </si>
  <si>
    <t>Fruit and berry plantations - total</t>
  </si>
  <si>
    <t>B_4_1_1</t>
  </si>
  <si>
    <t>Fruit species</t>
  </si>
  <si>
    <t>B_4_1_1_1</t>
  </si>
  <si>
    <t>Fruit species of temperate climate zones</t>
  </si>
  <si>
    <t>B_4_1_1_2</t>
  </si>
  <si>
    <t>Fruit species of subtropical climate zones</t>
  </si>
  <si>
    <t>NE</t>
  </si>
  <si>
    <t>B_4_1_2</t>
  </si>
  <si>
    <t>Berry species</t>
  </si>
  <si>
    <t>B_4_1_3</t>
  </si>
  <si>
    <t>Fruit and berry plantations - nuts</t>
  </si>
  <si>
    <t>B_4_2</t>
  </si>
  <si>
    <t>Citrus plantations</t>
  </si>
  <si>
    <t>B_4_3</t>
  </si>
  <si>
    <t>Olive plantations - total</t>
  </si>
  <si>
    <t>B_4_3_1</t>
  </si>
  <si>
    <t>Olive plantations - table olives</t>
  </si>
  <si>
    <t>B_4_3_2</t>
  </si>
  <si>
    <t>Olive plantations - oil production</t>
  </si>
  <si>
    <t>B_4_4</t>
  </si>
  <si>
    <t>Vineyards - total</t>
  </si>
  <si>
    <t>B_4_4_1</t>
  </si>
  <si>
    <t>Vineyards - quality wine</t>
  </si>
  <si>
    <t>B_4_4_2</t>
  </si>
  <si>
    <t>Vineyards - other wines</t>
  </si>
  <si>
    <t>B_4_4_3</t>
  </si>
  <si>
    <t>Vineyards - table grapes</t>
  </si>
  <si>
    <t>B_4_4_4</t>
  </si>
  <si>
    <t>Vineyards - raisins</t>
  </si>
  <si>
    <t>B_4_5</t>
  </si>
  <si>
    <t>Nurseries</t>
  </si>
  <si>
    <t>B_4_6</t>
  </si>
  <si>
    <t>Other permanent crops</t>
  </si>
  <si>
    <t>B_4_7</t>
  </si>
  <si>
    <t>Permanent crops under glass</t>
  </si>
  <si>
    <t>B_6_1</t>
  </si>
  <si>
    <t>Mushrooms</t>
  </si>
  <si>
    <t>ECU_per_100_m2</t>
  </si>
  <si>
    <t>4 successive harvests per year</t>
  </si>
  <si>
    <t>ECU_per_harvest</t>
  </si>
  <si>
    <t>C_1</t>
  </si>
  <si>
    <t>Equidae</t>
  </si>
  <si>
    <t>ECU_per_head</t>
  </si>
  <si>
    <t>C_2_1</t>
  </si>
  <si>
    <t>Bovine under one year old - total</t>
  </si>
  <si>
    <t>C_2_2</t>
  </si>
  <si>
    <t>Bovine under 2 years - males</t>
  </si>
  <si>
    <t>C_2_3</t>
  </si>
  <si>
    <t>Bovine under 2 years - females</t>
  </si>
  <si>
    <t>C_2_4</t>
  </si>
  <si>
    <t>Bovine 2 years and older - males</t>
  </si>
  <si>
    <t>C_2_5</t>
  </si>
  <si>
    <t>Heifers, 2 years and older</t>
  </si>
  <si>
    <t>C_2_6</t>
  </si>
  <si>
    <t>Dairy cows</t>
  </si>
  <si>
    <t>C_2_99</t>
  </si>
  <si>
    <t>Bovine 2 years old and over - other cows</t>
  </si>
  <si>
    <t>C_3_1</t>
  </si>
  <si>
    <t>Sheep - total</t>
  </si>
  <si>
    <t>C_3_1_1</t>
  </si>
  <si>
    <t>Sheep - breeding females</t>
  </si>
  <si>
    <t>C_3_1_99</t>
  </si>
  <si>
    <t>Sheep - others</t>
  </si>
  <si>
    <t>C_3_2</t>
  </si>
  <si>
    <t>Goats</t>
  </si>
  <si>
    <t>C_3_2_1</t>
  </si>
  <si>
    <t>Goats - breeding females</t>
  </si>
  <si>
    <t>C_3_2_99</t>
  </si>
  <si>
    <t>Goats - others</t>
  </si>
  <si>
    <t>C_4_1</t>
  </si>
  <si>
    <t>Pigs - piglets under 20 kg</t>
  </si>
  <si>
    <t>C_4_2</t>
  </si>
  <si>
    <t>Pigs - breeding sows over 50 kg</t>
  </si>
  <si>
    <t>C_4_99</t>
  </si>
  <si>
    <t>Pigs - others</t>
  </si>
  <si>
    <t>C_5_1</t>
  </si>
  <si>
    <t>Poultry - broilers</t>
  </si>
  <si>
    <t>ECU_per_100_hds</t>
  </si>
  <si>
    <t>C_5_2</t>
  </si>
  <si>
    <t>Laying hens</t>
  </si>
  <si>
    <t>C_5_3</t>
  </si>
  <si>
    <t>Poultry - others</t>
  </si>
  <si>
    <t>C_6</t>
  </si>
  <si>
    <t>Rabbits (breeding females)</t>
  </si>
  <si>
    <t>C_7</t>
  </si>
  <si>
    <t>Beehives</t>
  </si>
  <si>
    <t>ECU_per_hive</t>
  </si>
  <si>
    <t>СП</t>
  </si>
  <si>
    <t xml:space="preserve">Стандартни производствени обеми 2007, изчислени съгласно Регламент (ЕО)1242/2008 </t>
  </si>
  <si>
    <t>Код на продукта</t>
  </si>
  <si>
    <t>Описание на продукта</t>
  </si>
  <si>
    <t>Мерна единица</t>
  </si>
  <si>
    <t>Код на региона</t>
  </si>
  <si>
    <r>
      <t xml:space="preserve">Основен продукт / Годишен прираст или кланична маса, количество </t>
    </r>
    <r>
      <rPr>
        <sz val="10"/>
        <color indexed="10"/>
        <rFont val="Times New Roman"/>
        <family val="1"/>
      </rPr>
      <t>(1)</t>
    </r>
  </si>
  <si>
    <r>
      <t xml:space="preserve">Основен продукт / Годишен прираст или кланична маса, единична цена </t>
    </r>
    <r>
      <rPr>
        <sz val="10"/>
        <color indexed="10"/>
        <rFont val="Times New Roman"/>
        <family val="1"/>
      </rPr>
      <t>(1)</t>
    </r>
  </si>
  <si>
    <t>Основен продукт / Годишен прираст или кланична маса, стойност</t>
  </si>
  <si>
    <t>Вторични продукти, стойност</t>
  </si>
  <si>
    <t>Стандартен производствен обем, национална валута</t>
  </si>
  <si>
    <r>
      <t xml:space="preserve">Друг основен продукт, количество </t>
    </r>
    <r>
      <rPr>
        <sz val="11.5"/>
        <color indexed="10"/>
        <rFont val="Times New Roman"/>
        <family val="1"/>
      </rPr>
      <t>(1) (3)</t>
    </r>
  </si>
  <si>
    <r>
      <t xml:space="preserve">Друг основен продукт, единична цена </t>
    </r>
    <r>
      <rPr>
        <sz val="11.5"/>
        <color indexed="10"/>
        <rFont val="Times New Roman"/>
        <family val="1"/>
      </rPr>
      <t>(1) (3)</t>
    </r>
  </si>
  <si>
    <r>
      <t>Друг основен продукт, стойност</t>
    </r>
    <r>
      <rPr>
        <sz val="11.5"/>
        <color indexed="10"/>
        <rFont val="Times New Roman"/>
        <family val="1"/>
      </rPr>
      <t>(3)</t>
    </r>
  </si>
  <si>
    <r>
      <t xml:space="preserve">Стойност на заместване </t>
    </r>
    <r>
      <rPr>
        <sz val="11.5"/>
        <color indexed="10"/>
        <rFont val="Times New Roman"/>
        <family val="1"/>
      </rPr>
      <t>(2) (3)</t>
    </r>
  </si>
  <si>
    <t>Коментари</t>
  </si>
  <si>
    <t>Обикновена мека пшеница</t>
  </si>
  <si>
    <t>лв/ха</t>
  </si>
  <si>
    <t>Други зърнено-житни култури</t>
  </si>
  <si>
    <t>Зърнено-бобови култури - общо</t>
  </si>
  <si>
    <t>Грах, бакла и лупина</t>
  </si>
  <si>
    <t>Други зърнено-бобови култури</t>
  </si>
  <si>
    <t>Фуражни кореноплодни и зеленчуци от вида brassicas</t>
  </si>
  <si>
    <t>Рапица и репица</t>
  </si>
  <si>
    <t>Маслодаен лен</t>
  </si>
  <si>
    <t>Други маслодайни култури</t>
  </si>
  <si>
    <t>Влакнодаен лен</t>
  </si>
  <si>
    <t>Други влакнодайни култури</t>
  </si>
  <si>
    <t>Ароматни, медицински и подправни култури</t>
  </si>
  <si>
    <t>Други технически култури</t>
  </si>
  <si>
    <t>Пресни зеленчуци и ягоди</t>
  </si>
  <si>
    <t>Пресни зеленчуци и ягоди на открито</t>
  </si>
  <si>
    <t>Пресни зеленчуци и ягоди - полски</t>
  </si>
  <si>
    <t>Пресни зеленчуци и ягоди - градински</t>
  </si>
  <si>
    <t>Пресни зеленчуци и ягоди - оранжерийни</t>
  </si>
  <si>
    <t>Цветя - на открито</t>
  </si>
  <si>
    <t>Фуражни култури - общо</t>
  </si>
  <si>
    <t>Фуражни култури - временни треви</t>
  </si>
  <si>
    <t>Фуражни култури - други - общо</t>
  </si>
  <si>
    <t>Фуражни култури - други - царевица за силаж</t>
  </si>
  <si>
    <t>Фуражни култури - други - бобови треви</t>
  </si>
  <si>
    <t>Фуражни култури - други - други</t>
  </si>
  <si>
    <t>Семена и посадъчен материал</t>
  </si>
  <si>
    <t>Друга обработваема земя</t>
  </si>
  <si>
    <t>Угари без субсидии</t>
  </si>
  <si>
    <t>Угари, подлежащи на субсидиране без икономическа употреба</t>
  </si>
  <si>
    <t>Семейни градини</t>
  </si>
  <si>
    <t>Постоянни ливади и пасища - общо</t>
  </si>
  <si>
    <t>Постоянни ливади и пасища - ливади и пасища</t>
  </si>
  <si>
    <t>Постоянни ливади и пасища - диви пасища</t>
  </si>
  <si>
    <t>Постоянни ливади и пасища - не използвани за производство, подлежащи на субсидиране</t>
  </si>
  <si>
    <t>Овощни насаждения и ягодоплодни - общо</t>
  </si>
  <si>
    <t>Овощни насаждения</t>
  </si>
  <si>
    <t>Овощни насаждения от умерения климатичен пояс</t>
  </si>
  <si>
    <t>Овощни насаждения от субтропичния климатичен пояс</t>
  </si>
  <si>
    <t>Ягодоплодни</t>
  </si>
  <si>
    <t>Овощни насаждения - черупкови</t>
  </si>
  <si>
    <t>Цитросови насаждения</t>
  </si>
  <si>
    <t>Маслинови насаждения - общо</t>
  </si>
  <si>
    <t>Маслинови насаждения - за трапезни маслини</t>
  </si>
  <si>
    <t>Маслинови насаждения - за производство на зехтин</t>
  </si>
  <si>
    <t>Лозя - общо</t>
  </si>
  <si>
    <t>Лозя - за качествени вина</t>
  </si>
  <si>
    <t>Лозя - за други вина</t>
  </si>
  <si>
    <t>Лозя - за десертно грозде</t>
  </si>
  <si>
    <t>Лозя - за стафиди</t>
  </si>
  <si>
    <t>Разсадници</t>
  </si>
  <si>
    <t>Други трайни насаждения</t>
  </si>
  <si>
    <t>Трайни насаждения - оранжерийни</t>
  </si>
  <si>
    <t>лв/100 кв.м.</t>
  </si>
  <si>
    <t>4 реколти на година</t>
  </si>
  <si>
    <t>лв/реколта</t>
  </si>
  <si>
    <t>Еднокопитни</t>
  </si>
  <si>
    <t>лв/глава</t>
  </si>
  <si>
    <t>Говеда под 1 година</t>
  </si>
  <si>
    <t>Говеда от 1 до 2 години – мъжки</t>
  </si>
  <si>
    <t>Говеда от 1 до 2 години – женски</t>
  </si>
  <si>
    <t>Говеда над 2 години – мъжки</t>
  </si>
  <si>
    <t>Юници над 2 години</t>
  </si>
  <si>
    <t>Млечни крави</t>
  </si>
  <si>
    <t>Други крави</t>
  </si>
  <si>
    <t>+</t>
  </si>
  <si>
    <t>Овце – общо</t>
  </si>
  <si>
    <t>Овце – майки</t>
  </si>
  <si>
    <t>Овце – други</t>
  </si>
  <si>
    <t>Кози</t>
  </si>
  <si>
    <t>Кози – майки</t>
  </si>
  <si>
    <t>Кози – други</t>
  </si>
  <si>
    <t>Прасета под 20 кг</t>
  </si>
  <si>
    <t>Свине-майки над 50 кг</t>
  </si>
  <si>
    <t>Свине – други</t>
  </si>
  <si>
    <t>лв/100 глави</t>
  </si>
  <si>
    <t>Кокошки носачки</t>
  </si>
  <si>
    <t>Други птици</t>
  </si>
  <si>
    <t>Зайци (майки)</t>
  </si>
  <si>
    <t>Пчелни семейства</t>
  </si>
  <si>
    <t>лв/пчелно семейство</t>
  </si>
  <si>
    <t>Забележка:</t>
  </si>
  <si>
    <t>(1) По избор</t>
  </si>
  <si>
    <t>(2) Не се посочва, ако изчислението се основава на годишен прираст в тегло</t>
  </si>
  <si>
    <t>(3) Само за продукти от животински произход</t>
  </si>
  <si>
    <t>2005 г.</t>
  </si>
  <si>
    <t>2006 г.</t>
  </si>
  <si>
    <t>2007 г.</t>
  </si>
  <si>
    <t>2008 г.</t>
  </si>
  <si>
    <t>2009 г.</t>
  </si>
  <si>
    <t>Кайсии</t>
  </si>
  <si>
    <t>евро/ха</t>
  </si>
  <si>
    <t>евро/дка</t>
  </si>
  <si>
    <t>СПО лв/ха</t>
  </si>
  <si>
    <t>Семкови овощни видове (ябълка, круша, дюля и др.)</t>
  </si>
  <si>
    <t xml:space="preserve">Таблица за изчисляване на икономическия размер на  земеделско стопанство   </t>
  </si>
  <si>
    <t>Домати -полски</t>
  </si>
  <si>
    <t>Краставици - -полски</t>
  </si>
  <si>
    <t>Пипер - полски</t>
  </si>
  <si>
    <t>Ягодоплодни овощни видове (френско грозде, арония и др.)</t>
  </si>
  <si>
    <t>Черупкови овощни видове (лещник)</t>
  </si>
  <si>
    <t>Черупкови овощни видове (орех, бадем, кестени и др.)</t>
  </si>
  <si>
    <t>Говеда и биволи над 1 г. за угояване- боксово</t>
  </si>
  <si>
    <t>Тютюн ориенталски</t>
  </si>
  <si>
    <t>Тютюн широколистен</t>
  </si>
  <si>
    <t>Домати на опорна конструкция</t>
  </si>
  <si>
    <t>Зелен фасул - опорна конструкция</t>
  </si>
  <si>
    <t>Костилкови овощни видове (череша, вишна, праскова, кайсия,слива и др.)</t>
  </si>
  <si>
    <t xml:space="preserve">Гъби на открито  </t>
  </si>
  <si>
    <t>Овце-месодайни</t>
  </si>
  <si>
    <t>Овце—млечни</t>
  </si>
  <si>
    <t>Гъби в закрито помещение - чиста площ - торов компост</t>
  </si>
  <si>
    <t>Гъби в закрито помещение - чиста площ -целулозен компост</t>
  </si>
  <si>
    <t>Краставици - на опорна конструкция</t>
  </si>
  <si>
    <t>Ягодоплодни овощни видове (ягода)</t>
  </si>
  <si>
    <t xml:space="preserve">Производство на семена </t>
  </si>
  <si>
    <t>x1,5</t>
  </si>
  <si>
    <t>Ягодоплодни овощни видове на опорна конструкция (малина, къпина)</t>
  </si>
  <si>
    <t>Млечни крави и биволици ( с минимален млеконадой към изпълнението на бизнес плана 3600 л./годишно)</t>
  </si>
  <si>
    <r>
      <rPr>
        <i/>
        <sz val="12"/>
        <rFont val="Times New Roman"/>
        <family val="1"/>
      </rPr>
      <t xml:space="preserve">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</si>
  <si>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 xml:space="preserve">Планински чай </t>
  </si>
  <si>
    <t>Планински билки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</si>
</sst>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2]dd\ mmmm\ yyyy\ &quot;г.&quot;"/>
    <numFmt numFmtId="178" formatCode="#,##0.0"/>
    <numFmt numFmtId="179" formatCode="0.00000"/>
    <numFmt numFmtId="180" formatCode="0.0000"/>
    <numFmt numFmtId="181" formatCode="0.000"/>
    <numFmt numFmtId="182" formatCode="0.000000"/>
    <numFmt numFmtId="183" formatCode="hh:mm:ss\ &quot;ч.&quot;"/>
  </numFmts>
  <fonts count="6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.5"/>
      <name val="Times New Roman"/>
      <family val="1"/>
    </font>
    <font>
      <sz val="10"/>
      <color indexed="10"/>
      <name val="Times New Roman"/>
      <family val="1"/>
    </font>
    <font>
      <sz val="11.5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indent="1"/>
    </xf>
    <xf numFmtId="3" fontId="1" fillId="33" borderId="13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2" fontId="11" fillId="34" borderId="13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wrapText="1"/>
    </xf>
    <xf numFmtId="4" fontId="11" fillId="34" borderId="13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 indent="1"/>
    </xf>
    <xf numFmtId="3" fontId="1" fillId="34" borderId="16" xfId="0" applyNumberFormat="1" applyFont="1" applyFill="1" applyBorder="1" applyAlignment="1">
      <alignment horizontal="right" indent="1"/>
    </xf>
    <xf numFmtId="3" fontId="3" fillId="33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20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35" borderId="13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left" vertical="top" wrapText="1"/>
    </xf>
    <xf numFmtId="3" fontId="1" fillId="34" borderId="16" xfId="0" applyNumberFormat="1" applyFont="1" applyFill="1" applyBorder="1" applyAlignment="1">
      <alignment horizontal="right" vertical="center" wrapText="1"/>
    </xf>
    <xf numFmtId="4" fontId="1" fillId="34" borderId="16" xfId="0" applyNumberFormat="1" applyFont="1" applyFill="1" applyBorder="1" applyAlignment="1">
      <alignment horizontal="right" inden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3" fillId="0" borderId="13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25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24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" fillId="36" borderId="0" xfId="0" applyFont="1" applyFill="1" applyAlignment="1">
      <alignment/>
    </xf>
    <xf numFmtId="178" fontId="1" fillId="37" borderId="0" xfId="0" applyNumberFormat="1" applyFont="1" applyFill="1" applyAlignment="1">
      <alignment/>
    </xf>
    <xf numFmtId="178" fontId="1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4" fontId="0" fillId="37" borderId="13" xfId="0" applyNumberFormat="1" applyFont="1" applyFill="1" applyBorder="1" applyAlignment="1">
      <alignment/>
    </xf>
    <xf numFmtId="4" fontId="24" fillId="37" borderId="13" xfId="0" applyNumberFormat="1" applyFont="1" applyFill="1" applyBorder="1" applyAlignment="1">
      <alignment vertical="center"/>
    </xf>
    <xf numFmtId="2" fontId="0" fillId="37" borderId="13" xfId="0" applyNumberFormat="1" applyFont="1" applyFill="1" applyBorder="1" applyAlignment="1">
      <alignment/>
    </xf>
    <xf numFmtId="2" fontId="24" fillId="37" borderId="13" xfId="0" applyNumberFormat="1" applyFont="1" applyFill="1" applyBorder="1" applyAlignment="1">
      <alignment/>
    </xf>
    <xf numFmtId="4" fontId="0" fillId="37" borderId="0" xfId="0" applyNumberFormat="1" applyFont="1" applyFill="1" applyAlignment="1">
      <alignment/>
    </xf>
    <xf numFmtId="178" fontId="0" fillId="37" borderId="0" xfId="0" applyNumberFormat="1" applyFont="1" applyFill="1" applyAlignment="1">
      <alignment/>
    </xf>
    <xf numFmtId="178" fontId="0" fillId="37" borderId="13" xfId="0" applyNumberFormat="1" applyFont="1" applyFill="1" applyBorder="1" applyAlignment="1">
      <alignment/>
    </xf>
    <xf numFmtId="2" fontId="0" fillId="37" borderId="13" xfId="0" applyNumberFormat="1" applyFont="1" applyFill="1" applyBorder="1" applyAlignment="1">
      <alignment horizontal="right"/>
    </xf>
    <xf numFmtId="0" fontId="0" fillId="37" borderId="0" xfId="0" applyFill="1" applyAlignment="1">
      <alignment/>
    </xf>
    <xf numFmtId="0" fontId="1" fillId="7" borderId="1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left" vertical="top" wrapText="1"/>
    </xf>
    <xf numFmtId="4" fontId="1" fillId="7" borderId="13" xfId="0" applyNumberFormat="1" applyFont="1" applyFill="1" applyBorder="1" applyAlignment="1">
      <alignment horizontal="center" vertical="top" wrapText="1"/>
    </xf>
    <xf numFmtId="3" fontId="1" fillId="7" borderId="13" xfId="0" applyNumberFormat="1" applyFont="1" applyFill="1" applyBorder="1" applyAlignment="1">
      <alignment horizontal="right" indent="1"/>
    </xf>
    <xf numFmtId="0" fontId="1" fillId="7" borderId="0" xfId="0" applyFont="1" applyFill="1" applyAlignment="1">
      <alignment/>
    </xf>
    <xf numFmtId="0" fontId="1" fillId="7" borderId="13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left" vertical="top" wrapText="1"/>
    </xf>
    <xf numFmtId="4" fontId="7" fillId="7" borderId="13" xfId="0" applyNumberFormat="1" applyFont="1" applyFill="1" applyBorder="1" applyAlignment="1">
      <alignment horizontal="center" vertical="top" wrapText="1"/>
    </xf>
    <xf numFmtId="3" fontId="7" fillId="7" borderId="13" xfId="0" applyNumberFormat="1" applyFont="1" applyFill="1" applyBorder="1" applyAlignment="1">
      <alignment horizontal="right" indent="1"/>
    </xf>
    <xf numFmtId="3" fontId="1" fillId="7" borderId="13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left" vertical="top" wrapText="1" indent="1"/>
    </xf>
    <xf numFmtId="3" fontId="1" fillId="7" borderId="13" xfId="0" applyNumberFormat="1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justify" vertical="top" wrapText="1"/>
    </xf>
    <xf numFmtId="0" fontId="13" fillId="7" borderId="13" xfId="0" applyFont="1" applyFill="1" applyBorder="1" applyAlignment="1">
      <alignment horizontal="justify" vertical="top" wrapText="1"/>
    </xf>
    <xf numFmtId="0" fontId="3" fillId="7" borderId="13" xfId="0" applyFont="1" applyFill="1" applyBorder="1" applyAlignment="1">
      <alignment horizontal="center" vertical="top" wrapText="1"/>
    </xf>
    <xf numFmtId="0" fontId="1" fillId="38" borderId="0" xfId="0" applyFont="1" applyFill="1" applyAlignment="1">
      <alignment/>
    </xf>
    <xf numFmtId="0" fontId="1" fillId="39" borderId="13" xfId="0" applyFont="1" applyFill="1" applyBorder="1" applyAlignment="1">
      <alignment horizontal="center" vertical="top" wrapText="1"/>
    </xf>
    <xf numFmtId="0" fontId="1" fillId="39" borderId="13" xfId="0" applyFont="1" applyFill="1" applyBorder="1" applyAlignment="1">
      <alignment horizontal="left" vertical="top" wrapText="1"/>
    </xf>
    <xf numFmtId="4" fontId="1" fillId="39" borderId="13" xfId="0" applyNumberFormat="1" applyFont="1" applyFill="1" applyBorder="1" applyAlignment="1">
      <alignment horizontal="center" vertical="top" wrapText="1"/>
    </xf>
    <xf numFmtId="3" fontId="1" fillId="39" borderId="13" xfId="0" applyNumberFormat="1" applyFont="1" applyFill="1" applyBorder="1" applyAlignment="1">
      <alignment horizontal="right" indent="1"/>
    </xf>
    <xf numFmtId="0" fontId="1" fillId="40" borderId="13" xfId="0" applyFont="1" applyFill="1" applyBorder="1" applyAlignment="1">
      <alignment horizontal="center" vertical="top" wrapText="1"/>
    </xf>
    <xf numFmtId="0" fontId="1" fillId="40" borderId="13" xfId="0" applyFont="1" applyFill="1" applyBorder="1" applyAlignment="1">
      <alignment horizontal="left" vertical="top" wrapText="1"/>
    </xf>
    <xf numFmtId="4" fontId="1" fillId="40" borderId="13" xfId="0" applyNumberFormat="1" applyFont="1" applyFill="1" applyBorder="1" applyAlignment="1">
      <alignment horizontal="center" vertical="top" wrapText="1"/>
    </xf>
    <xf numFmtId="3" fontId="1" fillId="40" borderId="13" xfId="0" applyNumberFormat="1" applyFont="1" applyFill="1" applyBorder="1" applyAlignment="1">
      <alignment horizontal="right" indent="1"/>
    </xf>
    <xf numFmtId="0" fontId="1" fillId="7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0" borderId="13" xfId="0" applyNumberFormat="1" applyFont="1" applyFill="1" applyBorder="1" applyAlignment="1">
      <alignment horizontal="right" indent="1"/>
    </xf>
    <xf numFmtId="0" fontId="1" fillId="7" borderId="13" xfId="0" applyFont="1" applyFill="1" applyBorder="1" applyAlignment="1">
      <alignment horizontal="left" vertical="top" shrinkToFit="1"/>
    </xf>
    <xf numFmtId="3" fontId="16" fillId="34" borderId="23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1" fillId="0" borderId="13" xfId="0" applyNumberFormat="1" applyFont="1" applyFill="1" applyBorder="1" applyAlignment="1">
      <alignment horizontal="right" vertical="center" wrapText="1" indent="1"/>
    </xf>
    <xf numFmtId="0" fontId="1" fillId="0" borderId="13" xfId="0" applyFont="1" applyFill="1" applyBorder="1" applyAlignment="1">
      <alignment horizontal="distributed" vertical="top" wrapText="1" inden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center"/>
    </xf>
    <xf numFmtId="1" fontId="1" fillId="7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view="pageBreakPreview" zoomScaleSheetLayoutView="100" zoomScalePageLayoutView="0" workbookViewId="0" topLeftCell="A1">
      <selection activeCell="H64" sqref="H64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9.7109375" style="9" customWidth="1"/>
    <col min="5" max="5" width="11.57421875" style="3" customWidth="1"/>
    <col min="6" max="6" width="10.140625" style="3" customWidth="1"/>
    <col min="7" max="16384" width="9.140625" style="3" customWidth="1"/>
  </cols>
  <sheetData>
    <row r="1" spans="1:6" ht="69.75" customHeight="1">
      <c r="A1" s="147" t="s">
        <v>452</v>
      </c>
      <c r="B1" s="147"/>
      <c r="C1" s="147"/>
      <c r="D1" s="147"/>
      <c r="E1" s="147"/>
      <c r="F1" s="147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149" t="s">
        <v>67</v>
      </c>
      <c r="B3" s="149"/>
      <c r="C3" s="149"/>
      <c r="D3" s="149"/>
      <c r="E3" s="149"/>
      <c r="F3" s="149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131" t="s">
        <v>64</v>
      </c>
      <c r="B5" s="132"/>
      <c r="C5" s="132"/>
      <c r="D5" s="132"/>
      <c r="E5" s="133"/>
      <c r="F5" s="28">
        <f>IF(F181&gt;0,SUM(F17:F177)+F181,SUM(F17:F177))</f>
        <v>0</v>
      </c>
    </row>
    <row r="6" spans="1:6" ht="24" customHeight="1">
      <c r="A6" s="131" t="s">
        <v>66</v>
      </c>
      <c r="B6" s="132"/>
      <c r="C6" s="132"/>
      <c r="D6" s="132"/>
      <c r="E6" s="133"/>
      <c r="F6" s="26">
        <f>F5/1.95583/1200</f>
        <v>0</v>
      </c>
    </row>
    <row r="7" spans="1:6" ht="35.25" customHeight="1">
      <c r="A7" s="137" t="s">
        <v>97</v>
      </c>
      <c r="B7" s="137"/>
      <c r="C7" s="137"/>
      <c r="D7" s="137"/>
      <c r="E7" s="137"/>
      <c r="F7" s="137"/>
    </row>
    <row r="8" spans="1:6" ht="49.5" customHeight="1">
      <c r="A8" s="136" t="s">
        <v>68</v>
      </c>
      <c r="B8" s="136"/>
      <c r="C8" s="136"/>
      <c r="D8" s="136"/>
      <c r="E8" s="136"/>
      <c r="F8" s="136"/>
    </row>
    <row r="9" spans="1:6" ht="23.25" customHeight="1">
      <c r="A9" s="136" t="s">
        <v>70</v>
      </c>
      <c r="B9" s="136"/>
      <c r="C9" s="136"/>
      <c r="D9" s="136"/>
      <c r="E9" s="136"/>
      <c r="F9" s="136"/>
    </row>
    <row r="10" spans="1:6" ht="15.75">
      <c r="A10" s="172" t="s">
        <v>476</v>
      </c>
      <c r="B10" s="153"/>
      <c r="C10" s="153"/>
      <c r="D10" s="153"/>
      <c r="E10" s="153"/>
      <c r="F10" s="153"/>
    </row>
    <row r="11" spans="1:6" ht="48.75" customHeight="1">
      <c r="A11" s="124" t="s">
        <v>98</v>
      </c>
      <c r="B11" s="124"/>
      <c r="C11" s="124"/>
      <c r="D11" s="124"/>
      <c r="E11" s="124"/>
      <c r="F11" s="124"/>
    </row>
    <row r="12" spans="1:6" ht="32.25" customHeight="1">
      <c r="A12" s="124" t="s">
        <v>91</v>
      </c>
      <c r="B12" s="124"/>
      <c r="C12" s="124"/>
      <c r="D12" s="124"/>
      <c r="E12" s="124"/>
      <c r="F12" s="124"/>
    </row>
    <row r="13" spans="1:6" ht="39.75" customHeight="1">
      <c r="A13" s="124" t="s">
        <v>128</v>
      </c>
      <c r="B13" s="124"/>
      <c r="C13" s="124"/>
      <c r="D13" s="124"/>
      <c r="E13" s="124"/>
      <c r="F13" s="124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62</v>
      </c>
      <c r="B15" s="19" t="s">
        <v>63</v>
      </c>
      <c r="C15" s="19" t="s">
        <v>61</v>
      </c>
      <c r="D15" s="19" t="s">
        <v>69</v>
      </c>
      <c r="E15" s="19" t="s">
        <v>113</v>
      </c>
      <c r="F15" s="19" t="s">
        <v>73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65</v>
      </c>
    </row>
    <row r="17" spans="1:6" s="102" customFormat="1" ht="13.5" customHeight="1">
      <c r="A17" s="98">
        <v>3001</v>
      </c>
      <c r="B17" s="99" t="s">
        <v>0</v>
      </c>
      <c r="C17" s="98" t="s">
        <v>72</v>
      </c>
      <c r="D17" s="100"/>
      <c r="E17" s="101">
        <v>33</v>
      </c>
      <c r="F17" s="101">
        <f>D17*E17</f>
        <v>0</v>
      </c>
    </row>
    <row r="18" spans="1:6" s="102" customFormat="1" ht="13.5" customHeight="1">
      <c r="A18" s="98">
        <v>3002</v>
      </c>
      <c r="B18" s="99" t="s">
        <v>1</v>
      </c>
      <c r="C18" s="98" t="s">
        <v>72</v>
      </c>
      <c r="D18" s="100"/>
      <c r="E18" s="101">
        <v>29</v>
      </c>
      <c r="F18" s="101">
        <f aca="true" t="shared" si="0" ref="F18:F107">D18*E18</f>
        <v>0</v>
      </c>
    </row>
    <row r="19" spans="1:6" s="102" customFormat="1" ht="13.5" customHeight="1">
      <c r="A19" s="98">
        <v>3003</v>
      </c>
      <c r="B19" s="99" t="s">
        <v>2</v>
      </c>
      <c r="C19" s="98" t="s">
        <v>72</v>
      </c>
      <c r="D19" s="100"/>
      <c r="E19" s="101">
        <v>30</v>
      </c>
      <c r="F19" s="101">
        <f t="shared" si="0"/>
        <v>0</v>
      </c>
    </row>
    <row r="20" spans="1:6" s="102" customFormat="1" ht="13.5" customHeight="1">
      <c r="A20" s="98">
        <v>3004</v>
      </c>
      <c r="B20" s="99" t="s">
        <v>3</v>
      </c>
      <c r="C20" s="98" t="s">
        <v>72</v>
      </c>
      <c r="D20" s="100"/>
      <c r="E20" s="101">
        <v>17</v>
      </c>
      <c r="F20" s="101">
        <f t="shared" si="0"/>
        <v>0</v>
      </c>
    </row>
    <row r="21" spans="1:6" s="102" customFormat="1" ht="13.5" customHeight="1">
      <c r="A21" s="98">
        <v>3005</v>
      </c>
      <c r="B21" s="99" t="s">
        <v>4</v>
      </c>
      <c r="C21" s="98" t="s">
        <v>72</v>
      </c>
      <c r="D21" s="100"/>
      <c r="E21" s="101">
        <v>17</v>
      </c>
      <c r="F21" s="101">
        <f t="shared" si="0"/>
        <v>0</v>
      </c>
    </row>
    <row r="22" spans="1:6" s="102" customFormat="1" ht="13.5" customHeight="1">
      <c r="A22" s="98">
        <v>3006</v>
      </c>
      <c r="B22" s="99" t="s">
        <v>5</v>
      </c>
      <c r="C22" s="98" t="s">
        <v>72</v>
      </c>
      <c r="D22" s="100"/>
      <c r="E22" s="101">
        <v>18</v>
      </c>
      <c r="F22" s="101">
        <f t="shared" si="0"/>
        <v>0</v>
      </c>
    </row>
    <row r="23" spans="1:6" s="102" customFormat="1" ht="13.5" customHeight="1">
      <c r="A23" s="98">
        <v>3007</v>
      </c>
      <c r="B23" s="99" t="s">
        <v>6</v>
      </c>
      <c r="C23" s="98" t="s">
        <v>72</v>
      </c>
      <c r="D23" s="100"/>
      <c r="E23" s="101">
        <v>50</v>
      </c>
      <c r="F23" s="101">
        <f t="shared" si="0"/>
        <v>0</v>
      </c>
    </row>
    <row r="24" spans="1:6" s="102" customFormat="1" ht="13.5" customHeight="1">
      <c r="A24" s="98">
        <v>3008</v>
      </c>
      <c r="B24" s="99" t="s">
        <v>7</v>
      </c>
      <c r="C24" s="98" t="s">
        <v>72</v>
      </c>
      <c r="D24" s="100"/>
      <c r="E24" s="101">
        <v>29</v>
      </c>
      <c r="F24" s="101">
        <f t="shared" si="0"/>
        <v>0</v>
      </c>
    </row>
    <row r="25" spans="1:6" s="102" customFormat="1" ht="13.5" customHeight="1">
      <c r="A25" s="98">
        <v>3009</v>
      </c>
      <c r="B25" s="99" t="s">
        <v>8</v>
      </c>
      <c r="C25" s="98" t="s">
        <v>72</v>
      </c>
      <c r="D25" s="100"/>
      <c r="E25" s="101">
        <v>29</v>
      </c>
      <c r="F25" s="101">
        <f t="shared" si="0"/>
        <v>0</v>
      </c>
    </row>
    <row r="26" spans="1:6" s="102" customFormat="1" ht="13.5" customHeight="1">
      <c r="A26" s="98">
        <v>3010</v>
      </c>
      <c r="B26" s="99" t="s">
        <v>9</v>
      </c>
      <c r="C26" s="98" t="s">
        <v>72</v>
      </c>
      <c r="D26" s="100"/>
      <c r="E26" s="101">
        <v>86</v>
      </c>
      <c r="F26" s="101">
        <f t="shared" si="0"/>
        <v>0</v>
      </c>
    </row>
    <row r="27" spans="1:6" s="102" customFormat="1" ht="14.25" customHeight="1">
      <c r="A27" s="125">
        <v>3109</v>
      </c>
      <c r="B27" s="99" t="s">
        <v>101</v>
      </c>
      <c r="C27" s="98" t="s">
        <v>72</v>
      </c>
      <c r="D27" s="100"/>
      <c r="E27" s="101">
        <v>29</v>
      </c>
      <c r="F27" s="101">
        <f t="shared" si="0"/>
        <v>0</v>
      </c>
    </row>
    <row r="28" spans="1:6" s="102" customFormat="1" ht="13.5" customHeight="1">
      <c r="A28" s="138"/>
      <c r="B28" s="99" t="s">
        <v>101</v>
      </c>
      <c r="C28" s="98" t="s">
        <v>72</v>
      </c>
      <c r="D28" s="100"/>
      <c r="E28" s="101">
        <v>29</v>
      </c>
      <c r="F28" s="101">
        <f>D28*E28</f>
        <v>0</v>
      </c>
    </row>
    <row r="29" spans="1:6" s="102" customFormat="1" ht="13.5" customHeight="1">
      <c r="A29" s="138"/>
      <c r="B29" s="99" t="s">
        <v>101</v>
      </c>
      <c r="C29" s="98" t="s">
        <v>72</v>
      </c>
      <c r="D29" s="100"/>
      <c r="E29" s="101">
        <v>29</v>
      </c>
      <c r="F29" s="101">
        <f>D29*E29</f>
        <v>0</v>
      </c>
    </row>
    <row r="30" spans="1:6" s="102" customFormat="1" ht="13.5" customHeight="1">
      <c r="A30" s="138"/>
      <c r="B30" s="99" t="s">
        <v>101</v>
      </c>
      <c r="C30" s="98" t="s">
        <v>72</v>
      </c>
      <c r="D30" s="100"/>
      <c r="E30" s="101">
        <v>29</v>
      </c>
      <c r="F30" s="101">
        <f>D30*E30</f>
        <v>0</v>
      </c>
    </row>
    <row r="31" spans="1:6" s="102" customFormat="1" ht="13.5" customHeight="1">
      <c r="A31" s="126"/>
      <c r="B31" s="99" t="s">
        <v>101</v>
      </c>
      <c r="C31" s="98" t="s">
        <v>72</v>
      </c>
      <c r="D31" s="100"/>
      <c r="E31" s="101">
        <v>29</v>
      </c>
      <c r="F31" s="101">
        <f>D31*E31</f>
        <v>0</v>
      </c>
    </row>
    <row r="32" spans="1:6" s="102" customFormat="1" ht="13.5" customHeight="1">
      <c r="A32" s="125">
        <v>3011</v>
      </c>
      <c r="B32" s="99" t="s">
        <v>460</v>
      </c>
      <c r="C32" s="98" t="s">
        <v>72</v>
      </c>
      <c r="D32" s="100"/>
      <c r="E32" s="101">
        <v>940</v>
      </c>
      <c r="F32" s="101">
        <f t="shared" si="0"/>
        <v>0</v>
      </c>
    </row>
    <row r="33" spans="1:6" s="102" customFormat="1" ht="13.5" customHeight="1">
      <c r="A33" s="126"/>
      <c r="B33" s="99" t="s">
        <v>461</v>
      </c>
      <c r="C33" s="98" t="s">
        <v>72</v>
      </c>
      <c r="D33" s="100"/>
      <c r="E33" s="101">
        <v>313</v>
      </c>
      <c r="F33" s="101">
        <f>D33*E33</f>
        <v>0</v>
      </c>
    </row>
    <row r="34" spans="1:6" s="102" customFormat="1" ht="13.5" customHeight="1">
      <c r="A34" s="98">
        <v>3012</v>
      </c>
      <c r="B34" s="99" t="s">
        <v>11</v>
      </c>
      <c r="C34" s="98" t="s">
        <v>72</v>
      </c>
      <c r="D34" s="100"/>
      <c r="E34" s="101">
        <v>938</v>
      </c>
      <c r="F34" s="101">
        <f t="shared" si="0"/>
        <v>0</v>
      </c>
    </row>
    <row r="35" spans="1:6" s="102" customFormat="1" ht="12.75">
      <c r="A35" s="98">
        <v>3013</v>
      </c>
      <c r="B35" s="99" t="s">
        <v>51</v>
      </c>
      <c r="C35" s="98" t="s">
        <v>72</v>
      </c>
      <c r="D35" s="100"/>
      <c r="E35" s="101">
        <v>78</v>
      </c>
      <c r="F35" s="101">
        <f t="shared" si="0"/>
        <v>0</v>
      </c>
    </row>
    <row r="36" spans="1:6" s="102" customFormat="1" ht="13.5" customHeight="1">
      <c r="A36" s="98">
        <v>3015</v>
      </c>
      <c r="B36" s="99" t="s">
        <v>12</v>
      </c>
      <c r="C36" s="98" t="s">
        <v>72</v>
      </c>
      <c r="D36" s="100"/>
      <c r="E36" s="101">
        <v>70</v>
      </c>
      <c r="F36" s="101">
        <f t="shared" si="0"/>
        <v>0</v>
      </c>
    </row>
    <row r="37" spans="1:6" s="102" customFormat="1" ht="13.5" customHeight="1">
      <c r="A37" s="98">
        <v>3016</v>
      </c>
      <c r="B37" s="99" t="s">
        <v>13</v>
      </c>
      <c r="C37" s="98" t="s">
        <v>72</v>
      </c>
      <c r="D37" s="100"/>
      <c r="E37" s="101">
        <v>27</v>
      </c>
      <c r="F37" s="101">
        <f t="shared" si="0"/>
        <v>0</v>
      </c>
    </row>
    <row r="38" spans="1:6" s="102" customFormat="1" ht="13.5" customHeight="1">
      <c r="A38" s="98">
        <v>3017</v>
      </c>
      <c r="B38" s="99" t="s">
        <v>14</v>
      </c>
      <c r="C38" s="98" t="s">
        <v>72</v>
      </c>
      <c r="D38" s="100"/>
      <c r="E38" s="101">
        <v>27</v>
      </c>
      <c r="F38" s="101">
        <f t="shared" si="0"/>
        <v>0</v>
      </c>
    </row>
    <row r="39" spans="1:6" s="102" customFormat="1" ht="13.5" customHeight="1">
      <c r="A39" s="98">
        <v>3018</v>
      </c>
      <c r="B39" s="99" t="s">
        <v>15</v>
      </c>
      <c r="C39" s="98" t="s">
        <v>72</v>
      </c>
      <c r="D39" s="100"/>
      <c r="E39" s="101">
        <v>35</v>
      </c>
      <c r="F39" s="101">
        <f t="shared" si="0"/>
        <v>0</v>
      </c>
    </row>
    <row r="40" spans="1:6" s="102" customFormat="1" ht="13.5" customHeight="1">
      <c r="A40" s="98">
        <v>3019</v>
      </c>
      <c r="B40" s="99" t="s">
        <v>16</v>
      </c>
      <c r="C40" s="98" t="s">
        <v>72</v>
      </c>
      <c r="D40" s="100"/>
      <c r="E40" s="101">
        <v>24</v>
      </c>
      <c r="F40" s="101">
        <f t="shared" si="0"/>
        <v>0</v>
      </c>
    </row>
    <row r="41" spans="1:6" s="102" customFormat="1" ht="13.5" customHeight="1">
      <c r="A41" s="98">
        <v>3020</v>
      </c>
      <c r="B41" s="99" t="s">
        <v>17</v>
      </c>
      <c r="C41" s="98" t="s">
        <v>72</v>
      </c>
      <c r="D41" s="100"/>
      <c r="E41" s="101">
        <v>31</v>
      </c>
      <c r="F41" s="101">
        <f t="shared" si="0"/>
        <v>0</v>
      </c>
    </row>
    <row r="42" spans="1:6" s="102" customFormat="1" ht="13.5" customHeight="1">
      <c r="A42" s="98">
        <v>3021</v>
      </c>
      <c r="B42" s="99" t="s">
        <v>18</v>
      </c>
      <c r="C42" s="98" t="s">
        <v>72</v>
      </c>
      <c r="D42" s="100"/>
      <c r="E42" s="101">
        <v>313</v>
      </c>
      <c r="F42" s="101">
        <f t="shared" si="0"/>
        <v>0</v>
      </c>
    </row>
    <row r="43" spans="1:6" s="102" customFormat="1" ht="15.75" customHeight="1">
      <c r="A43" s="125">
        <v>3119</v>
      </c>
      <c r="B43" s="103" t="s">
        <v>102</v>
      </c>
      <c r="C43" s="98" t="s">
        <v>72</v>
      </c>
      <c r="D43" s="100"/>
      <c r="E43" s="101">
        <v>27</v>
      </c>
      <c r="F43" s="101">
        <f t="shared" si="0"/>
        <v>0</v>
      </c>
    </row>
    <row r="44" spans="1:6" s="102" customFormat="1" ht="13.5" customHeight="1">
      <c r="A44" s="138"/>
      <c r="B44" s="103" t="s">
        <v>102</v>
      </c>
      <c r="C44" s="98" t="s">
        <v>72</v>
      </c>
      <c r="D44" s="100"/>
      <c r="E44" s="101">
        <v>27</v>
      </c>
      <c r="F44" s="101">
        <f>D44*E44</f>
        <v>0</v>
      </c>
    </row>
    <row r="45" spans="1:6" s="102" customFormat="1" ht="13.5" customHeight="1">
      <c r="A45" s="138"/>
      <c r="B45" s="103" t="s">
        <v>102</v>
      </c>
      <c r="C45" s="98" t="s">
        <v>72</v>
      </c>
      <c r="D45" s="100"/>
      <c r="E45" s="101">
        <v>27</v>
      </c>
      <c r="F45" s="101">
        <f>D45*E45</f>
        <v>0</v>
      </c>
    </row>
    <row r="46" spans="1:6" s="102" customFormat="1" ht="13.5" customHeight="1">
      <c r="A46" s="138"/>
      <c r="B46" s="103" t="s">
        <v>102</v>
      </c>
      <c r="C46" s="98" t="s">
        <v>72</v>
      </c>
      <c r="D46" s="100"/>
      <c r="E46" s="101">
        <v>27</v>
      </c>
      <c r="F46" s="101">
        <f>D46*E46</f>
        <v>0</v>
      </c>
    </row>
    <row r="47" spans="1:6" s="102" customFormat="1" ht="13.5" customHeight="1">
      <c r="A47" s="138"/>
      <c r="B47" s="103" t="s">
        <v>102</v>
      </c>
      <c r="C47" s="98" t="s">
        <v>72</v>
      </c>
      <c r="D47" s="100"/>
      <c r="E47" s="101">
        <v>27</v>
      </c>
      <c r="F47" s="101">
        <f>D47*E47</f>
        <v>0</v>
      </c>
    </row>
    <row r="48" spans="1:6" s="102" customFormat="1" ht="13.5" customHeight="1">
      <c r="A48" s="126"/>
      <c r="B48" s="103" t="s">
        <v>102</v>
      </c>
      <c r="C48" s="98" t="s">
        <v>72</v>
      </c>
      <c r="D48" s="100"/>
      <c r="E48" s="101">
        <v>27</v>
      </c>
      <c r="F48" s="101">
        <f>D48*E48</f>
        <v>0</v>
      </c>
    </row>
    <row r="49" spans="1:6" s="102" customFormat="1" ht="12.75">
      <c r="A49" s="98">
        <v>3023</v>
      </c>
      <c r="B49" s="99" t="s">
        <v>52</v>
      </c>
      <c r="C49" s="98" t="s">
        <v>72</v>
      </c>
      <c r="D49" s="100"/>
      <c r="E49" s="101">
        <v>469</v>
      </c>
      <c r="F49" s="101">
        <f t="shared" si="0"/>
        <v>0</v>
      </c>
    </row>
    <row r="50" spans="1:6" s="102" customFormat="1" ht="13.5" customHeight="1">
      <c r="A50" s="98">
        <v>3024</v>
      </c>
      <c r="B50" s="99" t="s">
        <v>19</v>
      </c>
      <c r="C50" s="98" t="s">
        <v>72</v>
      </c>
      <c r="D50" s="100"/>
      <c r="E50" s="101">
        <v>118</v>
      </c>
      <c r="F50" s="101">
        <f t="shared" si="0"/>
        <v>0</v>
      </c>
    </row>
    <row r="51" spans="1:6" ht="13.5" customHeight="1">
      <c r="A51" s="32">
        <v>3025</v>
      </c>
      <c r="B51" s="34" t="s">
        <v>20</v>
      </c>
      <c r="C51" s="32" t="s">
        <v>72</v>
      </c>
      <c r="D51" s="33"/>
      <c r="E51" s="25">
        <v>118</v>
      </c>
      <c r="F51" s="24">
        <f t="shared" si="0"/>
        <v>0</v>
      </c>
    </row>
    <row r="52" spans="1:6" ht="13.5" customHeight="1">
      <c r="A52" s="32">
        <v>3026</v>
      </c>
      <c r="B52" s="34" t="s">
        <v>21</v>
      </c>
      <c r="C52" s="32" t="s">
        <v>72</v>
      </c>
      <c r="D52" s="33"/>
      <c r="E52" s="25">
        <v>118</v>
      </c>
      <c r="F52" s="24">
        <f t="shared" si="0"/>
        <v>0</v>
      </c>
    </row>
    <row r="53" spans="1:6" s="102" customFormat="1" ht="13.5" customHeight="1">
      <c r="A53" s="98">
        <v>3027</v>
      </c>
      <c r="B53" s="99" t="s">
        <v>22</v>
      </c>
      <c r="C53" s="98" t="s">
        <v>72</v>
      </c>
      <c r="D53" s="100"/>
      <c r="E53" s="101">
        <v>188</v>
      </c>
      <c r="F53" s="101">
        <f t="shared" si="0"/>
        <v>0</v>
      </c>
    </row>
    <row r="54" spans="1:6" ht="13.5" customHeight="1">
      <c r="A54" s="32">
        <v>3028</v>
      </c>
      <c r="B54" s="34" t="s">
        <v>23</v>
      </c>
      <c r="C54" s="32" t="s">
        <v>72</v>
      </c>
      <c r="D54" s="33"/>
      <c r="E54" s="25">
        <v>118</v>
      </c>
      <c r="F54" s="24">
        <f t="shared" si="0"/>
        <v>0</v>
      </c>
    </row>
    <row r="55" spans="1:6" ht="13.5" customHeight="1">
      <c r="A55" s="32">
        <v>3029</v>
      </c>
      <c r="B55" s="34" t="s">
        <v>24</v>
      </c>
      <c r="C55" s="32" t="s">
        <v>72</v>
      </c>
      <c r="D55" s="33"/>
      <c r="E55" s="25">
        <v>188</v>
      </c>
      <c r="F55" s="24">
        <f t="shared" si="0"/>
        <v>0</v>
      </c>
    </row>
    <row r="56" spans="1:6" ht="13.5" customHeight="1">
      <c r="A56" s="32">
        <v>3030</v>
      </c>
      <c r="B56" s="34" t="s">
        <v>25</v>
      </c>
      <c r="C56" s="32" t="s">
        <v>72</v>
      </c>
      <c r="D56" s="33"/>
      <c r="E56" s="25">
        <v>188</v>
      </c>
      <c r="F56" s="24">
        <f t="shared" si="0"/>
        <v>0</v>
      </c>
    </row>
    <row r="57" spans="1:6" ht="17.25" customHeight="1">
      <c r="A57" s="139">
        <v>3129</v>
      </c>
      <c r="B57" s="34" t="s">
        <v>477</v>
      </c>
      <c r="C57" s="32" t="s">
        <v>72</v>
      </c>
      <c r="D57" s="33"/>
      <c r="E57" s="25">
        <v>469</v>
      </c>
      <c r="F57" s="24">
        <f t="shared" si="0"/>
        <v>0</v>
      </c>
    </row>
    <row r="58" spans="1:6" ht="17.25" customHeight="1">
      <c r="A58" s="140"/>
      <c r="B58" s="34" t="s">
        <v>478</v>
      </c>
      <c r="C58" s="32" t="s">
        <v>72</v>
      </c>
      <c r="D58" s="33"/>
      <c r="E58" s="25">
        <v>469</v>
      </c>
      <c r="F58" s="24">
        <f t="shared" si="0"/>
        <v>0</v>
      </c>
    </row>
    <row r="59" spans="1:6" ht="27.75" customHeight="1">
      <c r="A59" s="140"/>
      <c r="B59" s="34" t="s">
        <v>100</v>
      </c>
      <c r="C59" s="32" t="s">
        <v>72</v>
      </c>
      <c r="D59" s="33"/>
      <c r="E59" s="25">
        <v>110</v>
      </c>
      <c r="F59" s="24">
        <f t="shared" si="0"/>
        <v>0</v>
      </c>
    </row>
    <row r="60" spans="1:6" ht="28.5" customHeight="1">
      <c r="A60" s="140"/>
      <c r="B60" s="34" t="s">
        <v>100</v>
      </c>
      <c r="C60" s="32" t="s">
        <v>72</v>
      </c>
      <c r="D60" s="33"/>
      <c r="E60" s="25">
        <v>110</v>
      </c>
      <c r="F60" s="24">
        <f>D60*E60</f>
        <v>0</v>
      </c>
    </row>
    <row r="61" spans="1:6" ht="27" customHeight="1">
      <c r="A61" s="140"/>
      <c r="B61" s="34" t="s">
        <v>100</v>
      </c>
      <c r="C61" s="32" t="s">
        <v>72</v>
      </c>
      <c r="D61" s="33"/>
      <c r="E61" s="25">
        <v>110</v>
      </c>
      <c r="F61" s="24">
        <f>D61*E61</f>
        <v>0</v>
      </c>
    </row>
    <row r="62" spans="1:6" s="102" customFormat="1" ht="13.5" customHeight="1">
      <c r="A62" s="140"/>
      <c r="B62" s="34" t="s">
        <v>100</v>
      </c>
      <c r="C62" s="32" t="s">
        <v>72</v>
      </c>
      <c r="D62" s="33"/>
      <c r="E62" s="25">
        <v>110</v>
      </c>
      <c r="F62" s="24">
        <f>D62*E62</f>
        <v>0</v>
      </c>
    </row>
    <row r="63" spans="1:6" s="102" customFormat="1" ht="13.5" customHeight="1">
      <c r="A63" s="141"/>
      <c r="B63" s="34" t="s">
        <v>100</v>
      </c>
      <c r="C63" s="32" t="s">
        <v>72</v>
      </c>
      <c r="D63" s="33"/>
      <c r="E63" s="25">
        <v>110</v>
      </c>
      <c r="F63" s="24">
        <f>D63*E63</f>
        <v>0</v>
      </c>
    </row>
    <row r="64" spans="1:6" s="102" customFormat="1" ht="13.5" customHeight="1">
      <c r="A64" s="98">
        <v>3032</v>
      </c>
      <c r="B64" s="99" t="s">
        <v>26</v>
      </c>
      <c r="C64" s="98" t="s">
        <v>72</v>
      </c>
      <c r="D64" s="100"/>
      <c r="E64" s="101">
        <v>86</v>
      </c>
      <c r="F64" s="101">
        <f t="shared" si="0"/>
        <v>0</v>
      </c>
    </row>
    <row r="65" spans="1:6" s="102" customFormat="1" ht="13.5" customHeight="1">
      <c r="A65" s="98">
        <v>3033</v>
      </c>
      <c r="B65" s="99" t="s">
        <v>27</v>
      </c>
      <c r="C65" s="98" t="s">
        <v>72</v>
      </c>
      <c r="D65" s="100"/>
      <c r="E65" s="101">
        <v>86</v>
      </c>
      <c r="F65" s="101">
        <f t="shared" si="0"/>
        <v>0</v>
      </c>
    </row>
    <row r="66" spans="1:6" ht="13.5" customHeight="1">
      <c r="A66" s="98">
        <v>3035</v>
      </c>
      <c r="B66" s="99" t="s">
        <v>28</v>
      </c>
      <c r="C66" s="98" t="s">
        <v>72</v>
      </c>
      <c r="D66" s="100"/>
      <c r="E66" s="101">
        <v>86</v>
      </c>
      <c r="F66" s="101">
        <f t="shared" si="0"/>
        <v>0</v>
      </c>
    </row>
    <row r="67" spans="1:6" ht="13.5" customHeight="1">
      <c r="A67" s="98">
        <v>3036</v>
      </c>
      <c r="B67" s="99" t="s">
        <v>29</v>
      </c>
      <c r="C67" s="98" t="s">
        <v>72</v>
      </c>
      <c r="D67" s="100"/>
      <c r="E67" s="101">
        <v>86</v>
      </c>
      <c r="F67" s="101">
        <f t="shared" si="0"/>
        <v>0</v>
      </c>
    </row>
    <row r="68" spans="1:6" ht="13.5" customHeight="1">
      <c r="A68" s="139">
        <v>3139</v>
      </c>
      <c r="B68" s="34" t="s">
        <v>103</v>
      </c>
      <c r="C68" s="32" t="s">
        <v>72</v>
      </c>
      <c r="D68" s="33"/>
      <c r="E68" s="25">
        <v>68</v>
      </c>
      <c r="F68" s="24">
        <f t="shared" si="0"/>
        <v>0</v>
      </c>
    </row>
    <row r="69" spans="1:6" s="102" customFormat="1" ht="13.5" customHeight="1">
      <c r="A69" s="140"/>
      <c r="B69" s="34" t="s">
        <v>103</v>
      </c>
      <c r="C69" s="32" t="s">
        <v>72</v>
      </c>
      <c r="D69" s="33"/>
      <c r="E69" s="25">
        <v>68</v>
      </c>
      <c r="F69" s="24">
        <f>D69*E69</f>
        <v>0</v>
      </c>
    </row>
    <row r="70" spans="1:6" s="102" customFormat="1" ht="13.5" customHeight="1">
      <c r="A70" s="141"/>
      <c r="B70" s="34" t="s">
        <v>103</v>
      </c>
      <c r="C70" s="32" t="s">
        <v>72</v>
      </c>
      <c r="D70" s="33"/>
      <c r="E70" s="25">
        <v>68</v>
      </c>
      <c r="F70" s="24">
        <f>D70*E70</f>
        <v>0</v>
      </c>
    </row>
    <row r="71" spans="1:6" ht="13.5" customHeight="1">
      <c r="A71" s="104">
        <v>3037</v>
      </c>
      <c r="B71" s="105" t="s">
        <v>88</v>
      </c>
      <c r="C71" s="104" t="s">
        <v>72</v>
      </c>
      <c r="D71" s="106"/>
      <c r="E71" s="107">
        <v>94</v>
      </c>
      <c r="F71" s="108" t="s">
        <v>85</v>
      </c>
    </row>
    <row r="72" spans="1:6" s="102" customFormat="1" ht="13.5" customHeight="1">
      <c r="A72" s="104">
        <v>3096</v>
      </c>
      <c r="B72" s="105" t="s">
        <v>30</v>
      </c>
      <c r="C72" s="104" t="s">
        <v>72</v>
      </c>
      <c r="D72" s="106"/>
      <c r="E72" s="107">
        <v>46</v>
      </c>
      <c r="F72" s="108" t="s">
        <v>85</v>
      </c>
    </row>
    <row r="73" spans="1:6" s="102" customFormat="1" ht="13.5" customHeight="1">
      <c r="A73" s="36">
        <v>3149</v>
      </c>
      <c r="B73" s="35" t="s">
        <v>55</v>
      </c>
      <c r="C73" s="36" t="s">
        <v>72</v>
      </c>
      <c r="D73" s="37"/>
      <c r="E73" s="156">
        <v>188</v>
      </c>
      <c r="F73" s="54" t="s">
        <v>85</v>
      </c>
    </row>
    <row r="74" spans="1:6" s="102" customFormat="1" ht="15" customHeight="1">
      <c r="A74" s="104">
        <v>3040</v>
      </c>
      <c r="B74" s="105" t="s">
        <v>31</v>
      </c>
      <c r="C74" s="104" t="s">
        <v>72</v>
      </c>
      <c r="D74" s="106"/>
      <c r="E74" s="107">
        <v>86</v>
      </c>
      <c r="F74" s="108" t="s">
        <v>85</v>
      </c>
    </row>
    <row r="75" spans="1:6" s="102" customFormat="1" ht="13.5" customHeight="1">
      <c r="A75" s="104">
        <v>3041</v>
      </c>
      <c r="B75" s="105" t="s">
        <v>54</v>
      </c>
      <c r="C75" s="104" t="s">
        <v>72</v>
      </c>
      <c r="D75" s="106"/>
      <c r="E75" s="107">
        <v>22</v>
      </c>
      <c r="F75" s="108" t="s">
        <v>85</v>
      </c>
    </row>
    <row r="76" spans="1:6" s="102" customFormat="1" ht="13.5" customHeight="1">
      <c r="A76" s="127">
        <v>3159</v>
      </c>
      <c r="B76" s="105" t="s">
        <v>114</v>
      </c>
      <c r="C76" s="104" t="s">
        <v>72</v>
      </c>
      <c r="D76" s="106"/>
      <c r="E76" s="107">
        <v>46</v>
      </c>
      <c r="F76" s="108" t="s">
        <v>85</v>
      </c>
    </row>
    <row r="77" spans="1:6" s="102" customFormat="1" ht="13.5" customHeight="1">
      <c r="A77" s="128"/>
      <c r="B77" s="105" t="s">
        <v>114</v>
      </c>
      <c r="C77" s="104" t="s">
        <v>72</v>
      </c>
      <c r="D77" s="106"/>
      <c r="E77" s="107">
        <v>46</v>
      </c>
      <c r="F77" s="108" t="s">
        <v>85</v>
      </c>
    </row>
    <row r="78" spans="1:6" s="102" customFormat="1" ht="13.5" customHeight="1">
      <c r="A78" s="128"/>
      <c r="B78" s="105" t="s">
        <v>114</v>
      </c>
      <c r="C78" s="104" t="s">
        <v>72</v>
      </c>
      <c r="D78" s="106"/>
      <c r="E78" s="107">
        <v>46</v>
      </c>
      <c r="F78" s="108" t="s">
        <v>85</v>
      </c>
    </row>
    <row r="79" spans="1:6" ht="13.5" customHeight="1">
      <c r="A79" s="129"/>
      <c r="B79" s="105" t="s">
        <v>114</v>
      </c>
      <c r="C79" s="104" t="s">
        <v>72</v>
      </c>
      <c r="D79" s="106"/>
      <c r="E79" s="107">
        <v>46</v>
      </c>
      <c r="F79" s="108" t="s">
        <v>85</v>
      </c>
    </row>
    <row r="80" spans="1:6" ht="13.5" customHeight="1">
      <c r="A80" s="98">
        <v>3042</v>
      </c>
      <c r="B80" s="99" t="s">
        <v>32</v>
      </c>
      <c r="C80" s="98" t="s">
        <v>72</v>
      </c>
      <c r="D80" s="100"/>
      <c r="E80" s="101">
        <v>628</v>
      </c>
      <c r="F80" s="101">
        <f t="shared" si="0"/>
        <v>0</v>
      </c>
    </row>
    <row r="81" spans="1:6" ht="13.5" customHeight="1">
      <c r="A81" s="32">
        <v>3048</v>
      </c>
      <c r="B81" s="34" t="s">
        <v>453</v>
      </c>
      <c r="C81" s="32" t="s">
        <v>72</v>
      </c>
      <c r="D81" s="33"/>
      <c r="E81" s="25">
        <v>270</v>
      </c>
      <c r="F81" s="24">
        <f t="shared" si="0"/>
        <v>0</v>
      </c>
    </row>
    <row r="82" spans="1:6" s="102" customFormat="1" ht="13.5" customHeight="1">
      <c r="A82" s="32">
        <v>30481</v>
      </c>
      <c r="B82" s="34" t="s">
        <v>462</v>
      </c>
      <c r="C82" s="32" t="s">
        <v>72</v>
      </c>
      <c r="D82" s="33"/>
      <c r="E82" s="25">
        <v>4500</v>
      </c>
      <c r="F82" s="24">
        <f t="shared" si="0"/>
        <v>0</v>
      </c>
    </row>
    <row r="83" spans="1:6" ht="13.5" customHeight="1">
      <c r="A83" s="32">
        <v>30482</v>
      </c>
      <c r="B83" s="34" t="s">
        <v>56</v>
      </c>
      <c r="C83" s="32" t="s">
        <v>72</v>
      </c>
      <c r="D83" s="33"/>
      <c r="E83" s="25">
        <v>5227</v>
      </c>
      <c r="F83" s="24">
        <f t="shared" si="0"/>
        <v>0</v>
      </c>
    </row>
    <row r="84" spans="1:6" ht="13.5" customHeight="1">
      <c r="A84" s="98">
        <v>3050</v>
      </c>
      <c r="B84" s="99" t="s">
        <v>454</v>
      </c>
      <c r="C84" s="98" t="s">
        <v>72</v>
      </c>
      <c r="D84" s="100"/>
      <c r="E84" s="101">
        <v>522</v>
      </c>
      <c r="F84" s="101">
        <f t="shared" si="0"/>
        <v>0</v>
      </c>
    </row>
    <row r="85" spans="1:6" s="102" customFormat="1" ht="13.5" customHeight="1">
      <c r="A85" s="32">
        <v>30501</v>
      </c>
      <c r="B85" s="34" t="s">
        <v>470</v>
      </c>
      <c r="C85" s="32" t="s">
        <v>72</v>
      </c>
      <c r="D85" s="33"/>
      <c r="E85" s="25">
        <v>4300</v>
      </c>
      <c r="F85" s="24">
        <f t="shared" si="0"/>
        <v>0</v>
      </c>
    </row>
    <row r="86" spans="1:6" ht="13.5" customHeight="1">
      <c r="A86" s="32">
        <v>30502</v>
      </c>
      <c r="B86" s="34" t="s">
        <v>57</v>
      </c>
      <c r="C86" s="32" t="s">
        <v>72</v>
      </c>
      <c r="D86" s="33"/>
      <c r="E86" s="25">
        <v>4950</v>
      </c>
      <c r="F86" s="24">
        <f t="shared" si="0"/>
        <v>0</v>
      </c>
    </row>
    <row r="87" spans="1:6" s="102" customFormat="1" ht="13.5" customHeight="1">
      <c r="A87" s="98">
        <v>3052</v>
      </c>
      <c r="B87" s="99" t="s">
        <v>455</v>
      </c>
      <c r="C87" s="98" t="s">
        <v>72</v>
      </c>
      <c r="D87" s="100"/>
      <c r="E87" s="101">
        <v>470</v>
      </c>
      <c r="F87" s="101">
        <f t="shared" si="0"/>
        <v>0</v>
      </c>
    </row>
    <row r="88" spans="1:6" ht="12.75">
      <c r="A88" s="115">
        <v>30522</v>
      </c>
      <c r="B88" s="116" t="s">
        <v>58</v>
      </c>
      <c r="C88" s="115" t="s">
        <v>72</v>
      </c>
      <c r="D88" s="117"/>
      <c r="E88" s="118">
        <v>1342</v>
      </c>
      <c r="F88" s="118">
        <f t="shared" si="0"/>
        <v>0</v>
      </c>
    </row>
    <row r="89" spans="1:6" s="102" customFormat="1" ht="13.5" customHeight="1">
      <c r="A89" s="145">
        <v>3053</v>
      </c>
      <c r="B89" s="99" t="s">
        <v>33</v>
      </c>
      <c r="C89" s="98" t="s">
        <v>72</v>
      </c>
      <c r="D89" s="100"/>
      <c r="E89" s="101">
        <v>938</v>
      </c>
      <c r="F89" s="101">
        <f>D89*E89</f>
        <v>0</v>
      </c>
    </row>
    <row r="90" spans="1:6" s="102" customFormat="1" ht="13.5" customHeight="1">
      <c r="A90" s="146"/>
      <c r="B90" s="173" t="s">
        <v>463</v>
      </c>
      <c r="C90" s="98" t="s">
        <v>72</v>
      </c>
      <c r="D90" s="174"/>
      <c r="E90" s="175">
        <v>3130</v>
      </c>
      <c r="F90" s="101">
        <f>D90*E90</f>
        <v>0</v>
      </c>
    </row>
    <row r="91" spans="1:6" s="102" customFormat="1" ht="13.5" customHeight="1">
      <c r="A91" s="98">
        <v>3054</v>
      </c>
      <c r="B91" s="99" t="s">
        <v>34</v>
      </c>
      <c r="C91" s="98" t="s">
        <v>72</v>
      </c>
      <c r="D91" s="100"/>
      <c r="E91" s="101">
        <v>919</v>
      </c>
      <c r="F91" s="101">
        <f t="shared" si="0"/>
        <v>0</v>
      </c>
    </row>
    <row r="92" spans="1:6" s="102" customFormat="1" ht="13.5" customHeight="1">
      <c r="A92" s="98">
        <v>3058</v>
      </c>
      <c r="B92" s="99" t="s">
        <v>35</v>
      </c>
      <c r="C92" s="98" t="s">
        <v>72</v>
      </c>
      <c r="D92" s="100"/>
      <c r="E92" s="101">
        <v>235</v>
      </c>
      <c r="F92" s="101">
        <f t="shared" si="0"/>
        <v>0</v>
      </c>
    </row>
    <row r="93" spans="1:6" ht="13.5" customHeight="1">
      <c r="A93" s="98">
        <v>3059</v>
      </c>
      <c r="B93" s="99" t="s">
        <v>36</v>
      </c>
      <c r="C93" s="98" t="s">
        <v>72</v>
      </c>
      <c r="D93" s="100"/>
      <c r="E93" s="101">
        <v>294</v>
      </c>
      <c r="F93" s="101">
        <f t="shared" si="0"/>
        <v>0</v>
      </c>
    </row>
    <row r="94" spans="1:6" ht="13.5" customHeight="1">
      <c r="A94" s="98">
        <v>3060</v>
      </c>
      <c r="B94" s="99" t="s">
        <v>37</v>
      </c>
      <c r="C94" s="98" t="s">
        <v>72</v>
      </c>
      <c r="D94" s="100"/>
      <c r="E94" s="101">
        <v>335</v>
      </c>
      <c r="F94" s="101">
        <f t="shared" si="0"/>
        <v>0</v>
      </c>
    </row>
    <row r="95" spans="1:6" ht="13.5" customHeight="1">
      <c r="A95" s="139">
        <v>3169</v>
      </c>
      <c r="B95" s="34" t="s">
        <v>104</v>
      </c>
      <c r="C95" s="32" t="s">
        <v>72</v>
      </c>
      <c r="D95" s="33"/>
      <c r="E95" s="25">
        <v>250</v>
      </c>
      <c r="F95" s="24">
        <f t="shared" si="0"/>
        <v>0</v>
      </c>
    </row>
    <row r="96" spans="1:6" ht="13.5" customHeight="1">
      <c r="A96" s="140"/>
      <c r="B96" s="34" t="s">
        <v>104</v>
      </c>
      <c r="C96" s="32" t="s">
        <v>72</v>
      </c>
      <c r="D96" s="33"/>
      <c r="E96" s="25">
        <v>250</v>
      </c>
      <c r="F96" s="24">
        <f aca="true" t="shared" si="1" ref="F96:F106">D96*E96</f>
        <v>0</v>
      </c>
    </row>
    <row r="97" spans="1:6" ht="13.5" customHeight="1">
      <c r="A97" s="140"/>
      <c r="B97" s="34" t="s">
        <v>104</v>
      </c>
      <c r="C97" s="32" t="s">
        <v>72</v>
      </c>
      <c r="D97" s="33"/>
      <c r="E97" s="25">
        <v>250</v>
      </c>
      <c r="F97" s="24">
        <f t="shared" si="1"/>
        <v>0</v>
      </c>
    </row>
    <row r="98" spans="1:6" ht="13.5" customHeight="1">
      <c r="A98" s="140"/>
      <c r="B98" s="34" t="s">
        <v>104</v>
      </c>
      <c r="C98" s="32" t="s">
        <v>72</v>
      </c>
      <c r="D98" s="33"/>
      <c r="E98" s="25">
        <v>250</v>
      </c>
      <c r="F98" s="24">
        <f t="shared" si="1"/>
        <v>0</v>
      </c>
    </row>
    <row r="99" spans="1:6" ht="13.5" customHeight="1">
      <c r="A99" s="140"/>
      <c r="B99" s="34" t="s">
        <v>104</v>
      </c>
      <c r="C99" s="32" t="s">
        <v>72</v>
      </c>
      <c r="D99" s="33"/>
      <c r="E99" s="25">
        <v>250</v>
      </c>
      <c r="F99" s="24">
        <f t="shared" si="1"/>
        <v>0</v>
      </c>
    </row>
    <row r="100" spans="1:6" ht="13.5" customHeight="1">
      <c r="A100" s="140"/>
      <c r="B100" s="34" t="s">
        <v>104</v>
      </c>
      <c r="C100" s="32" t="s">
        <v>72</v>
      </c>
      <c r="D100" s="33"/>
      <c r="E100" s="25">
        <v>250</v>
      </c>
      <c r="F100" s="24">
        <f t="shared" si="1"/>
        <v>0</v>
      </c>
    </row>
    <row r="101" spans="1:6" ht="13.5" customHeight="1">
      <c r="A101" s="140"/>
      <c r="B101" s="34" t="s">
        <v>104</v>
      </c>
      <c r="C101" s="32" t="s">
        <v>72</v>
      </c>
      <c r="D101" s="33"/>
      <c r="E101" s="25">
        <v>250</v>
      </c>
      <c r="F101" s="24">
        <f t="shared" si="1"/>
        <v>0</v>
      </c>
    </row>
    <row r="102" spans="1:6" ht="13.5" customHeight="1">
      <c r="A102" s="140"/>
      <c r="B102" s="34" t="s">
        <v>104</v>
      </c>
      <c r="C102" s="32" t="s">
        <v>72</v>
      </c>
      <c r="D102" s="33"/>
      <c r="E102" s="25">
        <v>250</v>
      </c>
      <c r="F102" s="24">
        <f t="shared" si="1"/>
        <v>0</v>
      </c>
    </row>
    <row r="103" spans="1:6" ht="13.5" customHeight="1">
      <c r="A103" s="140"/>
      <c r="B103" s="34" t="s">
        <v>104</v>
      </c>
      <c r="C103" s="32" t="s">
        <v>72</v>
      </c>
      <c r="D103" s="33"/>
      <c r="E103" s="25">
        <v>250</v>
      </c>
      <c r="F103" s="24">
        <f t="shared" si="1"/>
        <v>0</v>
      </c>
    </row>
    <row r="104" spans="1:6" s="102" customFormat="1" ht="23.25" customHeight="1">
      <c r="A104" s="140"/>
      <c r="B104" s="34" t="s">
        <v>104</v>
      </c>
      <c r="C104" s="32" t="s">
        <v>72</v>
      </c>
      <c r="D104" s="33"/>
      <c r="E104" s="25">
        <v>250</v>
      </c>
      <c r="F104" s="24">
        <f t="shared" si="1"/>
        <v>0</v>
      </c>
    </row>
    <row r="105" spans="1:6" s="102" customFormat="1" ht="25.5" customHeight="1">
      <c r="A105" s="141"/>
      <c r="B105" s="34" t="s">
        <v>104</v>
      </c>
      <c r="C105" s="32" t="s">
        <v>72</v>
      </c>
      <c r="D105" s="33"/>
      <c r="E105" s="25">
        <v>250</v>
      </c>
      <c r="F105" s="24">
        <f t="shared" si="1"/>
        <v>0</v>
      </c>
    </row>
    <row r="106" spans="1:6" s="102" customFormat="1" ht="18" customHeight="1">
      <c r="A106" s="98">
        <v>3068</v>
      </c>
      <c r="B106" s="99" t="s">
        <v>451</v>
      </c>
      <c r="C106" s="98" t="s">
        <v>72</v>
      </c>
      <c r="D106" s="100"/>
      <c r="E106" s="101">
        <v>626</v>
      </c>
      <c r="F106" s="101">
        <f t="shared" si="1"/>
        <v>0</v>
      </c>
    </row>
    <row r="107" spans="1:6" s="102" customFormat="1" ht="16.5" customHeight="1">
      <c r="A107" s="98">
        <v>3069</v>
      </c>
      <c r="B107" s="99" t="s">
        <v>464</v>
      </c>
      <c r="C107" s="98" t="s">
        <v>72</v>
      </c>
      <c r="D107" s="100"/>
      <c r="E107" s="101">
        <v>522</v>
      </c>
      <c r="F107" s="101">
        <f t="shared" si="0"/>
        <v>0</v>
      </c>
    </row>
    <row r="108" spans="1:6" s="102" customFormat="1" ht="29.25" customHeight="1">
      <c r="A108" s="98">
        <v>3070</v>
      </c>
      <c r="B108" s="157" t="s">
        <v>458</v>
      </c>
      <c r="C108" s="98" t="s">
        <v>72</v>
      </c>
      <c r="D108" s="100"/>
      <c r="E108" s="101">
        <v>235</v>
      </c>
      <c r="F108" s="101">
        <f aca="true" t="shared" si="2" ref="F108:F114">D108*E108</f>
        <v>0</v>
      </c>
    </row>
    <row r="109" spans="1:6" s="102" customFormat="1" ht="13.5" customHeight="1">
      <c r="A109" s="98">
        <v>3071</v>
      </c>
      <c r="B109" s="99" t="s">
        <v>457</v>
      </c>
      <c r="C109" s="98" t="s">
        <v>72</v>
      </c>
      <c r="D109" s="100"/>
      <c r="E109" s="101">
        <v>313</v>
      </c>
      <c r="F109" s="101">
        <f t="shared" si="2"/>
        <v>0</v>
      </c>
    </row>
    <row r="110" spans="1:6" s="102" customFormat="1" ht="13.5" customHeight="1">
      <c r="A110" s="123">
        <v>3072</v>
      </c>
      <c r="B110" s="99" t="s">
        <v>474</v>
      </c>
      <c r="C110" s="98" t="s">
        <v>72</v>
      </c>
      <c r="D110" s="100"/>
      <c r="E110" s="101">
        <v>1878</v>
      </c>
      <c r="F110" s="101">
        <f t="shared" si="2"/>
        <v>0</v>
      </c>
    </row>
    <row r="111" spans="1:6" ht="13.5" customHeight="1">
      <c r="A111" s="98">
        <v>3074</v>
      </c>
      <c r="B111" s="99" t="s">
        <v>471</v>
      </c>
      <c r="C111" s="98" t="s">
        <v>72</v>
      </c>
      <c r="D111" s="100"/>
      <c r="E111" s="101">
        <v>938</v>
      </c>
      <c r="F111" s="101">
        <f t="shared" si="2"/>
        <v>0</v>
      </c>
    </row>
    <row r="112" spans="1:6" ht="13.5" customHeight="1">
      <c r="A112" s="98">
        <v>3075</v>
      </c>
      <c r="B112" s="157" t="s">
        <v>456</v>
      </c>
      <c r="C112" s="98" t="s">
        <v>72</v>
      </c>
      <c r="D112" s="100"/>
      <c r="E112" s="101">
        <v>522</v>
      </c>
      <c r="F112" s="101">
        <f t="shared" si="2"/>
        <v>0</v>
      </c>
    </row>
    <row r="113" spans="1:6" ht="13.5" customHeight="1">
      <c r="A113" s="32">
        <v>3077</v>
      </c>
      <c r="B113" s="34"/>
      <c r="C113" s="32" t="s">
        <v>72</v>
      </c>
      <c r="D113" s="33"/>
      <c r="E113" s="25">
        <v>360</v>
      </c>
      <c r="F113" s="24">
        <f t="shared" si="2"/>
        <v>0</v>
      </c>
    </row>
    <row r="114" spans="1:6" ht="13.5" customHeight="1">
      <c r="A114" s="139">
        <v>3179</v>
      </c>
      <c r="B114" s="34" t="s">
        <v>110</v>
      </c>
      <c r="C114" s="32" t="s">
        <v>72</v>
      </c>
      <c r="D114" s="33"/>
      <c r="E114" s="25">
        <v>360</v>
      </c>
      <c r="F114" s="24">
        <f t="shared" si="2"/>
        <v>0</v>
      </c>
    </row>
    <row r="115" spans="1:6" ht="13.5" customHeight="1">
      <c r="A115" s="140"/>
      <c r="B115" s="34" t="s">
        <v>110</v>
      </c>
      <c r="C115" s="32" t="s">
        <v>72</v>
      </c>
      <c r="D115" s="33"/>
      <c r="E115" s="25">
        <v>360</v>
      </c>
      <c r="F115" s="24">
        <f aca="true" t="shared" si="3" ref="F115:F124">D115*E115</f>
        <v>0</v>
      </c>
    </row>
    <row r="116" spans="1:6" ht="13.5" customHeight="1">
      <c r="A116" s="140"/>
      <c r="B116" s="34" t="s">
        <v>110</v>
      </c>
      <c r="C116" s="32" t="s">
        <v>72</v>
      </c>
      <c r="D116" s="33"/>
      <c r="E116" s="25">
        <v>360</v>
      </c>
      <c r="F116" s="24">
        <f t="shared" si="3"/>
        <v>0</v>
      </c>
    </row>
    <row r="117" spans="1:6" ht="13.5" customHeight="1">
      <c r="A117" s="140"/>
      <c r="B117" s="34" t="s">
        <v>110</v>
      </c>
      <c r="C117" s="32" t="s">
        <v>72</v>
      </c>
      <c r="D117" s="33"/>
      <c r="E117" s="25">
        <v>360</v>
      </c>
      <c r="F117" s="24">
        <f t="shared" si="3"/>
        <v>0</v>
      </c>
    </row>
    <row r="118" spans="1:6" ht="13.5" customHeight="1">
      <c r="A118" s="140"/>
      <c r="B118" s="34" t="s">
        <v>110</v>
      </c>
      <c r="C118" s="32" t="s">
        <v>72</v>
      </c>
      <c r="D118" s="33"/>
      <c r="E118" s="25">
        <v>360</v>
      </c>
      <c r="F118" s="24">
        <f t="shared" si="3"/>
        <v>0</v>
      </c>
    </row>
    <row r="119" spans="1:6" ht="13.5" customHeight="1">
      <c r="A119" s="140"/>
      <c r="B119" s="34" t="s">
        <v>110</v>
      </c>
      <c r="C119" s="32" t="s">
        <v>72</v>
      </c>
      <c r="D119" s="33"/>
      <c r="E119" s="25">
        <v>360</v>
      </c>
      <c r="F119" s="24">
        <f t="shared" si="3"/>
        <v>0</v>
      </c>
    </row>
    <row r="120" spans="1:6" ht="13.5" customHeight="1">
      <c r="A120" s="140"/>
      <c r="B120" s="34" t="s">
        <v>110</v>
      </c>
      <c r="C120" s="32" t="s">
        <v>72</v>
      </c>
      <c r="D120" s="33"/>
      <c r="E120" s="25">
        <v>360</v>
      </c>
      <c r="F120" s="24">
        <f t="shared" si="3"/>
        <v>0</v>
      </c>
    </row>
    <row r="121" spans="1:6" ht="13.5" customHeight="1">
      <c r="A121" s="140"/>
      <c r="B121" s="34" t="s">
        <v>110</v>
      </c>
      <c r="C121" s="32" t="s">
        <v>72</v>
      </c>
      <c r="D121" s="33"/>
      <c r="E121" s="25">
        <v>360</v>
      </c>
      <c r="F121" s="24">
        <f t="shared" si="3"/>
        <v>0</v>
      </c>
    </row>
    <row r="122" spans="1:6" ht="13.5" customHeight="1">
      <c r="A122" s="140"/>
      <c r="B122" s="34" t="s">
        <v>110</v>
      </c>
      <c r="C122" s="32" t="s">
        <v>72</v>
      </c>
      <c r="D122" s="33"/>
      <c r="E122" s="25">
        <v>360</v>
      </c>
      <c r="F122" s="24">
        <f t="shared" si="3"/>
        <v>0</v>
      </c>
    </row>
    <row r="123" spans="1:6" ht="14.25" customHeight="1">
      <c r="A123" s="140"/>
      <c r="B123" s="34" t="s">
        <v>110</v>
      </c>
      <c r="C123" s="32" t="s">
        <v>72</v>
      </c>
      <c r="D123" s="33"/>
      <c r="E123" s="25">
        <v>360</v>
      </c>
      <c r="F123" s="24">
        <f t="shared" si="3"/>
        <v>0</v>
      </c>
    </row>
    <row r="124" spans="1:6" ht="14.25" customHeight="1">
      <c r="A124" s="141"/>
      <c r="B124" s="34" t="s">
        <v>110</v>
      </c>
      <c r="C124" s="32" t="s">
        <v>72</v>
      </c>
      <c r="D124" s="33"/>
      <c r="E124" s="25">
        <v>360</v>
      </c>
      <c r="F124" s="24">
        <f t="shared" si="3"/>
        <v>0</v>
      </c>
    </row>
    <row r="125" spans="1:6" ht="14.25" customHeight="1">
      <c r="A125" s="139">
        <v>3189</v>
      </c>
      <c r="B125" s="34" t="s">
        <v>111</v>
      </c>
      <c r="C125" s="32" t="s">
        <v>72</v>
      </c>
      <c r="D125" s="33"/>
      <c r="E125" s="25">
        <v>380</v>
      </c>
      <c r="F125" s="24">
        <f aca="true" t="shared" si="4" ref="F125:F159">D125*E125</f>
        <v>0</v>
      </c>
    </row>
    <row r="126" spans="1:6" ht="14.25" customHeight="1">
      <c r="A126" s="140"/>
      <c r="B126" s="34" t="s">
        <v>111</v>
      </c>
      <c r="C126" s="32" t="s">
        <v>72</v>
      </c>
      <c r="D126" s="33"/>
      <c r="E126" s="25">
        <v>380</v>
      </c>
      <c r="F126" s="24">
        <f>D126*E126</f>
        <v>0</v>
      </c>
    </row>
    <row r="127" spans="1:6" ht="14.25" customHeight="1">
      <c r="A127" s="140"/>
      <c r="B127" s="34" t="s">
        <v>111</v>
      </c>
      <c r="C127" s="32" t="s">
        <v>72</v>
      </c>
      <c r="D127" s="33"/>
      <c r="E127" s="25">
        <v>380</v>
      </c>
      <c r="F127" s="24">
        <f>D127*E127</f>
        <v>0</v>
      </c>
    </row>
    <row r="128" spans="1:6" ht="14.25" customHeight="1">
      <c r="A128" s="140"/>
      <c r="B128" s="34" t="s">
        <v>111</v>
      </c>
      <c r="C128" s="32" t="s">
        <v>72</v>
      </c>
      <c r="D128" s="33"/>
      <c r="E128" s="25">
        <v>380</v>
      </c>
      <c r="F128" s="24">
        <f>D128*E128</f>
        <v>0</v>
      </c>
    </row>
    <row r="129" spans="1:6" ht="13.5" customHeight="1">
      <c r="A129" s="140"/>
      <c r="B129" s="34" t="s">
        <v>111</v>
      </c>
      <c r="C129" s="32" t="s">
        <v>72</v>
      </c>
      <c r="D129" s="33"/>
      <c r="E129" s="25">
        <v>380</v>
      </c>
      <c r="F129" s="24">
        <f>D129*E129</f>
        <v>0</v>
      </c>
    </row>
    <row r="130" spans="1:6" ht="13.5" customHeight="1">
      <c r="A130" s="141"/>
      <c r="B130" s="34" t="s">
        <v>111</v>
      </c>
      <c r="C130" s="32" t="s">
        <v>72</v>
      </c>
      <c r="D130" s="33"/>
      <c r="E130" s="25">
        <v>380</v>
      </c>
      <c r="F130" s="24">
        <f>D130*E130</f>
        <v>0</v>
      </c>
    </row>
    <row r="131" spans="1:6" ht="13.5" customHeight="1">
      <c r="A131" s="32">
        <v>3089</v>
      </c>
      <c r="B131" s="34" t="s">
        <v>38</v>
      </c>
      <c r="C131" s="32" t="s">
        <v>72</v>
      </c>
      <c r="D131" s="33"/>
      <c r="E131" s="25">
        <v>522</v>
      </c>
      <c r="F131" s="24">
        <f t="shared" si="4"/>
        <v>0</v>
      </c>
    </row>
    <row r="132" spans="1:6" ht="12.75">
      <c r="A132" s="32">
        <v>3090</v>
      </c>
      <c r="B132" s="38" t="s">
        <v>39</v>
      </c>
      <c r="C132" s="32" t="s">
        <v>72</v>
      </c>
      <c r="D132" s="33"/>
      <c r="E132" s="25">
        <v>188</v>
      </c>
      <c r="F132" s="24">
        <f t="shared" si="4"/>
        <v>0</v>
      </c>
    </row>
    <row r="133" spans="1:6" ht="13.5" customHeight="1">
      <c r="A133" s="32">
        <v>3091</v>
      </c>
      <c r="B133" s="34" t="s">
        <v>60</v>
      </c>
      <c r="C133" s="32" t="s">
        <v>72</v>
      </c>
      <c r="D133" s="33"/>
      <c r="E133" s="25">
        <v>1879</v>
      </c>
      <c r="F133" s="24">
        <f t="shared" si="4"/>
        <v>0</v>
      </c>
    </row>
    <row r="134" spans="1:6" ht="13.5" customHeight="1">
      <c r="A134" s="32">
        <v>3092</v>
      </c>
      <c r="B134" s="38" t="s">
        <v>53</v>
      </c>
      <c r="C134" s="32" t="s">
        <v>72</v>
      </c>
      <c r="D134" s="33"/>
      <c r="E134" s="25">
        <v>3747</v>
      </c>
      <c r="F134" s="24">
        <f t="shared" si="4"/>
        <v>0</v>
      </c>
    </row>
    <row r="135" spans="1:6" s="114" customFormat="1" ht="17.25" customHeight="1">
      <c r="A135" s="32">
        <v>3093</v>
      </c>
      <c r="B135" s="38" t="s">
        <v>40</v>
      </c>
      <c r="C135" s="32" t="s">
        <v>72</v>
      </c>
      <c r="D135" s="33"/>
      <c r="E135" s="25">
        <v>3747</v>
      </c>
      <c r="F135" s="24">
        <f t="shared" si="4"/>
        <v>0</v>
      </c>
    </row>
    <row r="136" spans="1:6" ht="12.75">
      <c r="A136" s="32">
        <v>3200</v>
      </c>
      <c r="B136" s="38" t="s">
        <v>59</v>
      </c>
      <c r="C136" s="32" t="s">
        <v>72</v>
      </c>
      <c r="D136" s="33"/>
      <c r="E136" s="25">
        <v>5632</v>
      </c>
      <c r="F136" s="24">
        <f t="shared" si="4"/>
        <v>0</v>
      </c>
    </row>
    <row r="137" spans="1:6" ht="13.5" customHeight="1">
      <c r="A137" s="119">
        <v>3199</v>
      </c>
      <c r="B137" s="120" t="s">
        <v>472</v>
      </c>
      <c r="C137" s="119" t="s">
        <v>473</v>
      </c>
      <c r="D137" s="121"/>
      <c r="E137" s="122">
        <v>57</v>
      </c>
      <c r="F137" s="122">
        <f t="shared" si="4"/>
        <v>0</v>
      </c>
    </row>
    <row r="138" spans="1:6" s="85" customFormat="1" ht="28.5" customHeight="1">
      <c r="A138" s="32">
        <v>3201</v>
      </c>
      <c r="B138" s="34" t="s">
        <v>71</v>
      </c>
      <c r="C138" s="32" t="s">
        <v>72</v>
      </c>
      <c r="D138" s="33"/>
      <c r="E138" s="25">
        <v>7288</v>
      </c>
      <c r="F138" s="24">
        <f t="shared" si="4"/>
        <v>0</v>
      </c>
    </row>
    <row r="139" spans="1:6" s="85" customFormat="1" ht="28.5" customHeight="1">
      <c r="A139" s="32">
        <v>3095</v>
      </c>
      <c r="B139" s="34" t="s">
        <v>41</v>
      </c>
      <c r="C139" s="32" t="s">
        <v>72</v>
      </c>
      <c r="D139" s="33"/>
      <c r="E139" s="25">
        <v>0</v>
      </c>
      <c r="F139" s="24">
        <f t="shared" si="4"/>
        <v>0</v>
      </c>
    </row>
    <row r="140" spans="1:6" s="85" customFormat="1" ht="13.5" customHeight="1">
      <c r="A140" s="169">
        <v>3094</v>
      </c>
      <c r="B140" s="39" t="s">
        <v>468</v>
      </c>
      <c r="C140" s="32" t="s">
        <v>92</v>
      </c>
      <c r="D140" s="33"/>
      <c r="E140" s="25">
        <v>47</v>
      </c>
      <c r="F140" s="25">
        <f t="shared" si="4"/>
        <v>0</v>
      </c>
    </row>
    <row r="141" spans="1:6" ht="12.75" customHeight="1">
      <c r="A141" s="170"/>
      <c r="B141" s="39" t="s">
        <v>469</v>
      </c>
      <c r="C141" s="32" t="s">
        <v>92</v>
      </c>
      <c r="D141" s="33"/>
      <c r="E141" s="25">
        <v>32</v>
      </c>
      <c r="F141" s="25">
        <f t="shared" si="4"/>
        <v>0</v>
      </c>
    </row>
    <row r="142" spans="1:6" s="102" customFormat="1" ht="12.75" customHeight="1">
      <c r="A142" s="171"/>
      <c r="B142" s="39" t="s">
        <v>465</v>
      </c>
      <c r="C142" s="32" t="s">
        <v>92</v>
      </c>
      <c r="D142" s="33"/>
      <c r="E142" s="25">
        <v>10</v>
      </c>
      <c r="F142" s="25">
        <f t="shared" si="4"/>
        <v>0</v>
      </c>
    </row>
    <row r="143" spans="1:6" s="102" customFormat="1" ht="12.75" customHeight="1">
      <c r="A143" s="47">
        <v>4100</v>
      </c>
      <c r="B143" s="39" t="s">
        <v>86</v>
      </c>
      <c r="C143" s="32" t="s">
        <v>42</v>
      </c>
      <c r="D143" s="40"/>
      <c r="E143" s="54" t="s">
        <v>85</v>
      </c>
      <c r="F143" s="54" t="s">
        <v>85</v>
      </c>
    </row>
    <row r="144" spans="1:6" s="102" customFormat="1" ht="28.5" customHeight="1">
      <c r="A144" s="98">
        <v>4101</v>
      </c>
      <c r="B144" s="109" t="s">
        <v>74</v>
      </c>
      <c r="C144" s="98" t="s">
        <v>42</v>
      </c>
      <c r="D144" s="110"/>
      <c r="E144" s="101">
        <v>145</v>
      </c>
      <c r="F144" s="101">
        <f t="shared" si="4"/>
        <v>0</v>
      </c>
    </row>
    <row r="145" spans="1:6" s="85" customFormat="1" ht="29.25" customHeight="1">
      <c r="A145" s="98">
        <v>4102</v>
      </c>
      <c r="B145" s="109" t="s">
        <v>459</v>
      </c>
      <c r="C145" s="98" t="s">
        <v>42</v>
      </c>
      <c r="D145" s="110"/>
      <c r="E145" s="101">
        <v>313</v>
      </c>
      <c r="F145" s="101">
        <f t="shared" si="4"/>
        <v>0</v>
      </c>
    </row>
    <row r="146" spans="1:6" s="102" customFormat="1" ht="12.75" customHeight="1">
      <c r="A146" s="98">
        <v>4103</v>
      </c>
      <c r="B146" s="109" t="s">
        <v>115</v>
      </c>
      <c r="C146" s="98" t="s">
        <v>42</v>
      </c>
      <c r="D146" s="110"/>
      <c r="E146" s="101">
        <v>313</v>
      </c>
      <c r="F146" s="101">
        <f t="shared" si="4"/>
        <v>0</v>
      </c>
    </row>
    <row r="147" spans="1:6" ht="33" customHeight="1">
      <c r="A147" s="32">
        <v>4104</v>
      </c>
      <c r="B147" s="168" t="s">
        <v>475</v>
      </c>
      <c r="C147" s="32" t="s">
        <v>42</v>
      </c>
      <c r="D147" s="40"/>
      <c r="E147" s="25">
        <v>1173</v>
      </c>
      <c r="F147" s="25">
        <f t="shared" si="4"/>
        <v>0</v>
      </c>
    </row>
    <row r="148" spans="1:6" s="102" customFormat="1" ht="29.25" customHeight="1">
      <c r="A148" s="98">
        <v>4105</v>
      </c>
      <c r="B148" s="109" t="s">
        <v>75</v>
      </c>
      <c r="C148" s="98" t="s">
        <v>42</v>
      </c>
      <c r="D148" s="110"/>
      <c r="E148" s="101">
        <v>376</v>
      </c>
      <c r="F148" s="101">
        <f t="shared" si="4"/>
        <v>0</v>
      </c>
    </row>
    <row r="149" spans="1:6" s="102" customFormat="1" ht="29.25" customHeight="1">
      <c r="A149" s="47">
        <v>4007</v>
      </c>
      <c r="B149" s="39" t="s">
        <v>43</v>
      </c>
      <c r="C149" s="32" t="s">
        <v>42</v>
      </c>
      <c r="D149" s="53"/>
      <c r="E149" s="158" t="str">
        <f>IF(D150&gt;0,"Моля въведете общия брой на овцете","##############")</f>
        <v>##############</v>
      </c>
      <c r="F149" s="159"/>
    </row>
    <row r="150" spans="1:6" ht="39.75" customHeight="1">
      <c r="A150" s="32" t="s">
        <v>121</v>
      </c>
      <c r="B150" s="41" t="s">
        <v>467</v>
      </c>
      <c r="C150" s="32" t="s">
        <v>42</v>
      </c>
      <c r="D150" s="163"/>
      <c r="E150" s="164">
        <v>188</v>
      </c>
      <c r="F150" s="25">
        <f>D150*E150</f>
        <v>0</v>
      </c>
    </row>
    <row r="151" spans="1:6" ht="12.75" customHeight="1">
      <c r="A151" s="32"/>
      <c r="B151" s="41" t="s">
        <v>466</v>
      </c>
      <c r="C151" s="32" t="s">
        <v>42</v>
      </c>
      <c r="D151" s="163"/>
      <c r="E151" s="164">
        <v>134</v>
      </c>
      <c r="F151" s="25">
        <f>D151*E151</f>
        <v>0</v>
      </c>
    </row>
    <row r="152" spans="1:6" s="102" customFormat="1" ht="12.75" customHeight="1">
      <c r="A152" s="165" t="s">
        <v>122</v>
      </c>
      <c r="B152" s="41" t="s">
        <v>123</v>
      </c>
      <c r="C152" s="165" t="s">
        <v>42</v>
      </c>
      <c r="D152" s="166"/>
      <c r="E152" s="167">
        <v>13</v>
      </c>
      <c r="F152" s="167">
        <f>D152*E152</f>
        <v>0</v>
      </c>
    </row>
    <row r="153" spans="1:6" s="102" customFormat="1" ht="12.75" customHeight="1">
      <c r="A153" s="47">
        <v>4010</v>
      </c>
      <c r="B153" s="39" t="s">
        <v>44</v>
      </c>
      <c r="C153" s="32" t="s">
        <v>42</v>
      </c>
      <c r="D153" s="40"/>
      <c r="E153" s="54" t="s">
        <v>85</v>
      </c>
      <c r="F153" s="54" t="s">
        <v>85</v>
      </c>
    </row>
    <row r="154" spans="1:6" ht="12.75" customHeight="1">
      <c r="A154" s="98">
        <v>4011</v>
      </c>
      <c r="B154" s="109" t="s">
        <v>76</v>
      </c>
      <c r="C154" s="98" t="s">
        <v>42</v>
      </c>
      <c r="D154" s="110"/>
      <c r="E154" s="101">
        <v>157</v>
      </c>
      <c r="F154" s="101">
        <f t="shared" si="4"/>
        <v>0</v>
      </c>
    </row>
    <row r="155" spans="1:6" s="102" customFormat="1" ht="12.75" customHeight="1">
      <c r="A155" s="98">
        <v>4107</v>
      </c>
      <c r="B155" s="109" t="s">
        <v>77</v>
      </c>
      <c r="C155" s="98" t="s">
        <v>42</v>
      </c>
      <c r="D155" s="110"/>
      <c r="E155" s="101">
        <v>10</v>
      </c>
      <c r="F155" s="101">
        <f t="shared" si="4"/>
        <v>0</v>
      </c>
    </row>
    <row r="156" spans="1:6" s="102" customFormat="1" ht="12.75" customHeight="1">
      <c r="A156" s="47">
        <v>4013</v>
      </c>
      <c r="B156" s="39" t="s">
        <v>45</v>
      </c>
      <c r="C156" s="32" t="s">
        <v>42</v>
      </c>
      <c r="D156" s="40"/>
      <c r="E156" s="54" t="s">
        <v>85</v>
      </c>
      <c r="F156" s="54" t="s">
        <v>85</v>
      </c>
    </row>
    <row r="157" spans="1:6" s="102" customFormat="1" ht="12.75" customHeight="1">
      <c r="A157" s="98">
        <v>4014</v>
      </c>
      <c r="B157" s="109" t="s">
        <v>80</v>
      </c>
      <c r="C157" s="98" t="s">
        <v>42</v>
      </c>
      <c r="D157" s="110"/>
      <c r="E157" s="101">
        <v>468</v>
      </c>
      <c r="F157" s="101">
        <f t="shared" si="4"/>
        <v>0</v>
      </c>
    </row>
    <row r="158" spans="1:6" ht="12.75" customHeight="1">
      <c r="A158" s="98">
        <v>4108</v>
      </c>
      <c r="B158" s="109" t="s">
        <v>116</v>
      </c>
      <c r="C158" s="98" t="s">
        <v>42</v>
      </c>
      <c r="D158" s="110"/>
      <c r="E158" s="101">
        <v>111</v>
      </c>
      <c r="F158" s="101">
        <f>IF(D157&gt;0,0,D158*E158)</f>
        <v>0</v>
      </c>
    </row>
    <row r="159" spans="1:6" s="102" customFormat="1" ht="12.75" customHeight="1">
      <c r="A159" s="98">
        <v>4109</v>
      </c>
      <c r="B159" s="109" t="s">
        <v>78</v>
      </c>
      <c r="C159" s="98" t="s">
        <v>42</v>
      </c>
      <c r="D159" s="110"/>
      <c r="E159" s="101">
        <v>111</v>
      </c>
      <c r="F159" s="101">
        <f t="shared" si="4"/>
        <v>0</v>
      </c>
    </row>
    <row r="160" spans="1:6" s="102" customFormat="1" ht="12.75" customHeight="1">
      <c r="A160" s="47">
        <v>4016</v>
      </c>
      <c r="B160" s="39" t="s">
        <v>46</v>
      </c>
      <c r="C160" s="32" t="s">
        <v>42</v>
      </c>
      <c r="D160" s="40"/>
      <c r="E160" s="54" t="s">
        <v>85</v>
      </c>
      <c r="F160" s="54" t="s">
        <v>85</v>
      </c>
    </row>
    <row r="161" spans="1:6" s="102" customFormat="1" ht="12.75" customHeight="1">
      <c r="A161" s="98">
        <v>4017</v>
      </c>
      <c r="B161" s="109" t="s">
        <v>81</v>
      </c>
      <c r="C161" s="98" t="s">
        <v>42</v>
      </c>
      <c r="D161" s="110"/>
      <c r="E161" s="101">
        <v>10</v>
      </c>
      <c r="F161" s="101">
        <f aca="true" t="shared" si="5" ref="F161:F174">D161*E161</f>
        <v>0</v>
      </c>
    </row>
    <row r="162" spans="1:6" ht="12.75" customHeight="1">
      <c r="A162" s="98">
        <v>4110</v>
      </c>
      <c r="B162" s="109" t="s">
        <v>79</v>
      </c>
      <c r="C162" s="98" t="s">
        <v>42</v>
      </c>
      <c r="D162" s="110"/>
      <c r="E162" s="101">
        <v>7</v>
      </c>
      <c r="F162" s="101">
        <f t="shared" si="5"/>
        <v>0</v>
      </c>
    </row>
    <row r="163" spans="1:6" s="102" customFormat="1" ht="12.75" customHeight="1">
      <c r="A163" s="98">
        <v>4019</v>
      </c>
      <c r="B163" s="109" t="s">
        <v>82</v>
      </c>
      <c r="C163" s="98" t="s">
        <v>42</v>
      </c>
      <c r="D163" s="110"/>
      <c r="E163" s="101">
        <v>26</v>
      </c>
      <c r="F163" s="101">
        <f t="shared" si="5"/>
        <v>0</v>
      </c>
    </row>
    <row r="164" spans="1:6" ht="12.75" customHeight="1">
      <c r="A164" s="32">
        <v>4020</v>
      </c>
      <c r="B164" s="41" t="s">
        <v>83</v>
      </c>
      <c r="C164" s="32" t="s">
        <v>42</v>
      </c>
      <c r="D164" s="40"/>
      <c r="E164" s="25">
        <v>89</v>
      </c>
      <c r="F164" s="24">
        <f t="shared" si="5"/>
        <v>0</v>
      </c>
    </row>
    <row r="165" spans="1:6" ht="12.75" customHeight="1">
      <c r="A165" s="98">
        <v>4021</v>
      </c>
      <c r="B165" s="109" t="s">
        <v>84</v>
      </c>
      <c r="C165" s="98" t="s">
        <v>42</v>
      </c>
      <c r="D165" s="110"/>
      <c r="E165" s="101">
        <v>8</v>
      </c>
      <c r="F165" s="101">
        <f t="shared" si="5"/>
        <v>0</v>
      </c>
    </row>
    <row r="166" spans="1:6" s="102" customFormat="1" ht="12.75" customHeight="1">
      <c r="A166" s="139">
        <v>4023</v>
      </c>
      <c r="B166" s="60" t="s">
        <v>130</v>
      </c>
      <c r="C166" s="61" t="s">
        <v>42</v>
      </c>
      <c r="D166" s="62"/>
      <c r="E166" s="63" t="s">
        <v>85</v>
      </c>
      <c r="F166" s="64" t="s">
        <v>85</v>
      </c>
    </row>
    <row r="167" spans="1:6" ht="12.75" customHeight="1">
      <c r="A167" s="140"/>
      <c r="B167" s="60" t="s">
        <v>131</v>
      </c>
      <c r="C167" s="61" t="s">
        <v>42</v>
      </c>
      <c r="D167" s="62"/>
      <c r="E167" s="23">
        <v>619</v>
      </c>
      <c r="F167" s="24">
        <f>D167*E167</f>
        <v>0</v>
      </c>
    </row>
    <row r="168" spans="1:6" ht="12.75" customHeight="1">
      <c r="A168" s="141"/>
      <c r="B168" s="111" t="s">
        <v>132</v>
      </c>
      <c r="C168" s="98" t="s">
        <v>42</v>
      </c>
      <c r="D168" s="112"/>
      <c r="E168" s="101">
        <v>153</v>
      </c>
      <c r="F168" s="101">
        <f>D168*E168</f>
        <v>0</v>
      </c>
    </row>
    <row r="169" spans="1:6" s="102" customFormat="1" ht="12.75" customHeight="1">
      <c r="A169" s="32" t="s">
        <v>133</v>
      </c>
      <c r="B169" s="41" t="s">
        <v>134</v>
      </c>
      <c r="C169" s="32" t="s">
        <v>42</v>
      </c>
      <c r="D169" s="40"/>
      <c r="E169" s="25">
        <v>26</v>
      </c>
      <c r="F169" s="24">
        <f t="shared" si="5"/>
        <v>0</v>
      </c>
    </row>
    <row r="170" spans="1:6" ht="12.75" customHeight="1">
      <c r="A170" s="47">
        <v>4024</v>
      </c>
      <c r="B170" s="39" t="s">
        <v>47</v>
      </c>
      <c r="C170" s="32" t="s">
        <v>42</v>
      </c>
      <c r="D170" s="40"/>
      <c r="E170" s="25">
        <v>0</v>
      </c>
      <c r="F170" s="24">
        <f t="shared" si="5"/>
        <v>0</v>
      </c>
    </row>
    <row r="171" spans="1:6" s="102" customFormat="1" ht="12.75" customHeight="1">
      <c r="A171" s="98">
        <v>4031</v>
      </c>
      <c r="B171" s="109" t="s">
        <v>87</v>
      </c>
      <c r="C171" s="98" t="s">
        <v>42</v>
      </c>
      <c r="D171" s="110"/>
      <c r="E171" s="101">
        <v>188</v>
      </c>
      <c r="F171" s="101">
        <f t="shared" si="5"/>
        <v>0</v>
      </c>
    </row>
    <row r="172" spans="1:6" ht="12.75" customHeight="1">
      <c r="A172" s="47">
        <v>4025</v>
      </c>
      <c r="B172" s="39" t="s">
        <v>93</v>
      </c>
      <c r="C172" s="32" t="s">
        <v>42</v>
      </c>
      <c r="D172" s="40"/>
      <c r="E172" s="25">
        <v>29</v>
      </c>
      <c r="F172" s="24">
        <f t="shared" si="5"/>
        <v>0</v>
      </c>
    </row>
    <row r="173" spans="1:6" ht="12.75" customHeight="1">
      <c r="A173" s="113">
        <v>4027</v>
      </c>
      <c r="B173" s="160" t="s">
        <v>48</v>
      </c>
      <c r="C173" s="98" t="s">
        <v>42</v>
      </c>
      <c r="D173" s="110"/>
      <c r="E173" s="101">
        <v>157</v>
      </c>
      <c r="F173" s="101">
        <f t="shared" si="5"/>
        <v>0</v>
      </c>
    </row>
    <row r="174" spans="1:6" ht="63.75" customHeight="1">
      <c r="A174" s="47">
        <v>4029</v>
      </c>
      <c r="B174" s="39" t="s">
        <v>49</v>
      </c>
      <c r="C174" s="32" t="s">
        <v>42</v>
      </c>
      <c r="D174" s="40"/>
      <c r="E174" s="25">
        <v>284</v>
      </c>
      <c r="F174" s="24">
        <f t="shared" si="5"/>
        <v>0</v>
      </c>
    </row>
    <row r="175" spans="1:6" ht="12.75">
      <c r="A175" s="48">
        <v>4030</v>
      </c>
      <c r="B175" s="42" t="s">
        <v>50</v>
      </c>
      <c r="C175" s="43"/>
      <c r="D175" s="44"/>
      <c r="E175" s="45">
        <v>0</v>
      </c>
      <c r="F175" s="29">
        <f>D175*E175</f>
        <v>0</v>
      </c>
    </row>
    <row r="176" spans="1:6" ht="19.5" customHeight="1">
      <c r="A176" s="46">
        <v>4030</v>
      </c>
      <c r="B176" s="161" t="s">
        <v>118</v>
      </c>
      <c r="C176" s="46" t="s">
        <v>117</v>
      </c>
      <c r="D176" s="55"/>
      <c r="E176" s="162">
        <v>12</v>
      </c>
      <c r="F176" s="29">
        <f>D176*E176</f>
        <v>0</v>
      </c>
    </row>
    <row r="177" spans="1:6" ht="36" customHeight="1">
      <c r="A177" s="56">
        <v>4030</v>
      </c>
      <c r="B177" s="57" t="s">
        <v>129</v>
      </c>
      <c r="C177" s="56" t="s">
        <v>117</v>
      </c>
      <c r="D177" s="58"/>
      <c r="E177" s="59">
        <v>3.03</v>
      </c>
      <c r="F177" s="30">
        <f>D177*E177</f>
        <v>0</v>
      </c>
    </row>
    <row r="178" spans="1:5" ht="42" customHeight="1">
      <c r="A178" s="8"/>
      <c r="B178" s="6"/>
      <c r="C178" s="1"/>
      <c r="D178" s="8"/>
      <c r="E178" s="14"/>
    </row>
    <row r="179" spans="1:6" ht="46.5" customHeight="1">
      <c r="A179" s="16"/>
      <c r="B179" s="150" t="s">
        <v>90</v>
      </c>
      <c r="C179" s="134" t="s">
        <v>96</v>
      </c>
      <c r="D179" s="134"/>
      <c r="E179" s="49" t="s">
        <v>112</v>
      </c>
      <c r="F179" s="50" t="s">
        <v>89</v>
      </c>
    </row>
    <row r="180" spans="1:6" ht="60.75" customHeight="1">
      <c r="A180" s="18"/>
      <c r="B180" s="151"/>
      <c r="C180" s="135" t="s">
        <v>94</v>
      </c>
      <c r="D180" s="135"/>
      <c r="E180" s="51" t="s">
        <v>95</v>
      </c>
      <c r="F180" s="52" t="s">
        <v>99</v>
      </c>
    </row>
    <row r="181" spans="1:6" ht="12.75" customHeight="1">
      <c r="A181" s="17"/>
      <c r="B181" s="152"/>
      <c r="C181" s="130">
        <f>D71*E71+D72*E72+D73*E73+D74*E74+D75*E75+SUM(D76:D79)*E79</f>
        <v>0</v>
      </c>
      <c r="D181" s="130"/>
      <c r="E181" s="31">
        <f>F144+F145+F146+F147+F148+F150+F152+F154+F155+F172</f>
        <v>0</v>
      </c>
      <c r="F181" s="27">
        <f>IF(C181&gt;=E181,C181-E181,0)</f>
        <v>0</v>
      </c>
    </row>
    <row r="182" spans="1:6" ht="12.75" customHeight="1">
      <c r="A182" s="148" t="s">
        <v>124</v>
      </c>
      <c r="B182" s="148"/>
      <c r="C182" s="148"/>
      <c r="D182" s="148"/>
      <c r="E182" s="148"/>
      <c r="F182" s="148"/>
    </row>
    <row r="183" spans="1:6" ht="12.75" customHeight="1">
      <c r="A183" s="144" t="s">
        <v>125</v>
      </c>
      <c r="B183" s="144"/>
      <c r="C183" s="144"/>
      <c r="D183" s="144"/>
      <c r="E183" s="144"/>
      <c r="F183" s="144"/>
    </row>
    <row r="184" spans="1:6" ht="12.75">
      <c r="A184" s="143" t="s">
        <v>126</v>
      </c>
      <c r="B184" s="143"/>
      <c r="C184" s="143"/>
      <c r="D184" s="143"/>
      <c r="E184" s="143"/>
      <c r="F184" s="143"/>
    </row>
    <row r="185" spans="1:6" ht="12.75">
      <c r="A185" s="142" t="s">
        <v>127</v>
      </c>
      <c r="B185" s="142"/>
      <c r="C185" s="142"/>
      <c r="D185" s="142"/>
      <c r="E185" s="142"/>
      <c r="F185" s="142"/>
    </row>
    <row r="186" spans="1:4" ht="12.75">
      <c r="A186" s="8"/>
      <c r="B186" s="6"/>
      <c r="C186" s="1"/>
      <c r="D186" s="8"/>
    </row>
    <row r="187" spans="1:4" ht="12.75">
      <c r="A187" s="4"/>
      <c r="B187" s="2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5"/>
      <c r="C197" s="1"/>
      <c r="D197" s="8"/>
    </row>
    <row r="198" spans="1:4" ht="12.75">
      <c r="A198" s="5"/>
      <c r="B198" s="15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</sheetData>
  <sheetProtection/>
  <autoFilter ref="A16:F177"/>
  <mergeCells count="32">
    <mergeCell ref="A114:A124"/>
    <mergeCell ref="A125:A130"/>
    <mergeCell ref="A57:A63"/>
    <mergeCell ref="A140:A142"/>
    <mergeCell ref="A68:A70"/>
    <mergeCell ref="A1:F1"/>
    <mergeCell ref="A182:F182"/>
    <mergeCell ref="A3:F3"/>
    <mergeCell ref="B179:B181"/>
    <mergeCell ref="A10:F10"/>
    <mergeCell ref="A43:A48"/>
    <mergeCell ref="E149:F149"/>
    <mergeCell ref="A13:F13"/>
    <mergeCell ref="A8:F8"/>
    <mergeCell ref="A11:F11"/>
    <mergeCell ref="A27:A31"/>
    <mergeCell ref="A166:A168"/>
    <mergeCell ref="A185:F185"/>
    <mergeCell ref="A184:F184"/>
    <mergeCell ref="A183:F183"/>
    <mergeCell ref="A95:A105"/>
    <mergeCell ref="A89:A90"/>
    <mergeCell ref="A12:F12"/>
    <mergeCell ref="A32:A33"/>
    <mergeCell ref="A76:A79"/>
    <mergeCell ref="C181:D181"/>
    <mergeCell ref="A5:E5"/>
    <mergeCell ref="A6:E6"/>
    <mergeCell ref="C179:D179"/>
    <mergeCell ref="C180:D180"/>
    <mergeCell ref="A9:F9"/>
    <mergeCell ref="A7:F7"/>
  </mergeCells>
  <printOptions/>
  <pageMargins left="0.6" right="0.27" top="0.38" bottom="0.32" header="0.21" footer="0.16"/>
  <pageSetup horizontalDpi="600" verticalDpi="600" orientation="portrait" paperSize="9" scale="70" r:id="rId3"/>
  <rowBreaks count="1" manualBreakCount="1">
    <brk id="8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O14" sqref="O14"/>
    </sheetView>
  </sheetViews>
  <sheetFormatPr defaultColWidth="9.140625" defaultRowHeight="12.75"/>
  <sheetData>
    <row r="1" ht="12.75">
      <c r="A1" s="83" t="s">
        <v>450</v>
      </c>
    </row>
    <row r="2" spans="2:9" ht="12.75">
      <c r="B2" t="s">
        <v>442</v>
      </c>
      <c r="C2" t="s">
        <v>443</v>
      </c>
      <c r="D2" t="s">
        <v>444</v>
      </c>
      <c r="E2" t="s">
        <v>445</v>
      </c>
      <c r="F2" t="s">
        <v>446</v>
      </c>
      <c r="H2" s="83" t="s">
        <v>448</v>
      </c>
      <c r="I2" s="83" t="s">
        <v>449</v>
      </c>
    </row>
    <row r="3" spans="1:8" ht="12.75">
      <c r="A3" t="s">
        <v>108</v>
      </c>
      <c r="B3">
        <v>732.4792173913044</v>
      </c>
      <c r="C3">
        <v>902.0908173913043</v>
      </c>
      <c r="D3">
        <v>4281.319565217392</v>
      </c>
      <c r="E3">
        <v>6692.804504347825</v>
      </c>
      <c r="F3">
        <v>5045.0761304347825</v>
      </c>
      <c r="G3">
        <v>3530.754046956522</v>
      </c>
      <c r="H3" s="84">
        <f>G3/1.95583</f>
        <v>1805.2458787095618</v>
      </c>
    </row>
    <row r="4" spans="1:8" ht="12.75">
      <c r="A4" t="s">
        <v>109</v>
      </c>
      <c r="B4">
        <v>1162.9257391304347</v>
      </c>
      <c r="C4">
        <v>1309.5652173913045</v>
      </c>
      <c r="D4">
        <v>1885.015304347826</v>
      </c>
      <c r="E4">
        <v>2229.018420289855</v>
      </c>
      <c r="F4">
        <v>5167.506026086957</v>
      </c>
      <c r="G4">
        <v>2350.8061414492754</v>
      </c>
      <c r="H4" s="84">
        <f aca="true" t="shared" si="0" ref="H4:H9">G4/1.95583</f>
        <v>1201.9480943892238</v>
      </c>
    </row>
    <row r="5" spans="1:8" ht="12.75">
      <c r="A5" t="s">
        <v>106</v>
      </c>
      <c r="B5">
        <v>1831.1537833333336</v>
      </c>
      <c r="C5">
        <v>2406.6405500000005</v>
      </c>
      <c r="D5">
        <v>2713.6677750000003</v>
      </c>
      <c r="E5">
        <v>2633.2649499999998</v>
      </c>
      <c r="F5">
        <v>2144.0158</v>
      </c>
      <c r="G5">
        <v>2345.748571666667</v>
      </c>
      <c r="H5" s="84">
        <f t="shared" si="0"/>
        <v>1199.3622000207927</v>
      </c>
    </row>
    <row r="6" spans="1:8" ht="12.75">
      <c r="A6" t="s">
        <v>447</v>
      </c>
      <c r="B6">
        <v>1703.1264250000002</v>
      </c>
      <c r="C6">
        <v>2046.6756</v>
      </c>
      <c r="D6">
        <v>2395.598625</v>
      </c>
      <c r="E6">
        <v>1982.90565</v>
      </c>
      <c r="F6">
        <v>1652.016</v>
      </c>
      <c r="G6">
        <v>1956.06446</v>
      </c>
      <c r="H6" s="84">
        <f t="shared" si="0"/>
        <v>1000.1198774944653</v>
      </c>
    </row>
    <row r="7" spans="1:8" ht="12.75">
      <c r="A7" t="s">
        <v>119</v>
      </c>
      <c r="B7">
        <v>3451.4766000000004</v>
      </c>
      <c r="C7">
        <v>3719.984308333334</v>
      </c>
      <c r="D7">
        <v>2933.052</v>
      </c>
      <c r="E7">
        <v>3607.9473</v>
      </c>
      <c r="F7">
        <v>4446.5240416666675</v>
      </c>
      <c r="G7">
        <v>3631.79685</v>
      </c>
      <c r="H7" s="84">
        <f t="shared" si="0"/>
        <v>1856.9082435590008</v>
      </c>
    </row>
    <row r="8" spans="1:8" ht="12.75">
      <c r="A8" t="s">
        <v>105</v>
      </c>
      <c r="B8">
        <v>816.7320000000001</v>
      </c>
      <c r="C8">
        <v>1268.6052</v>
      </c>
      <c r="D8">
        <v>1063.4428</v>
      </c>
      <c r="E8">
        <v>1556.3480666666667</v>
      </c>
      <c r="F8">
        <v>1218.7764</v>
      </c>
      <c r="G8">
        <v>1184.780893333333</v>
      </c>
      <c r="H8" s="84">
        <f t="shared" si="0"/>
        <v>605.7688517577361</v>
      </c>
    </row>
    <row r="9" spans="1:8" ht="12.75">
      <c r="A9" t="s">
        <v>107</v>
      </c>
      <c r="B9">
        <v>764.2924250000001</v>
      </c>
      <c r="C9">
        <v>884.1260000000001</v>
      </c>
      <c r="D9">
        <v>1019.1314999999998</v>
      </c>
      <c r="E9">
        <v>945.2075666666667</v>
      </c>
      <c r="F9">
        <v>912.9866666666668</v>
      </c>
      <c r="G9">
        <v>905.1488316666668</v>
      </c>
      <c r="H9" s="84">
        <f t="shared" si="0"/>
        <v>462.7952489054093</v>
      </c>
    </row>
    <row r="10" spans="2:7" ht="12.75">
      <c r="B10" s="82"/>
      <c r="C10" s="82"/>
      <c r="D10" s="82"/>
      <c r="E10" s="82"/>
      <c r="F10" s="82"/>
      <c r="G10" s="82"/>
    </row>
    <row r="12" ht="12.75">
      <c r="P12" s="10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3">
      <selection activeCell="A1" sqref="A1"/>
    </sheetView>
  </sheetViews>
  <sheetFormatPr defaultColWidth="9.140625" defaultRowHeight="12.75"/>
  <cols>
    <col min="7" max="7" width="10.7109375" style="0" customWidth="1"/>
    <col min="9" max="9" width="12.28125" style="97" customWidth="1"/>
  </cols>
  <sheetData>
    <row r="1" spans="1:14" ht="15.75">
      <c r="A1" s="66" t="s">
        <v>342</v>
      </c>
      <c r="B1" s="3"/>
      <c r="C1" s="3"/>
      <c r="D1" s="3"/>
      <c r="E1" s="3"/>
      <c r="F1" s="3"/>
      <c r="G1" s="3"/>
      <c r="H1" s="3"/>
      <c r="I1" s="86"/>
      <c r="J1" s="3"/>
      <c r="K1" s="3"/>
      <c r="L1" s="3"/>
      <c r="M1" s="3"/>
      <c r="N1" s="3"/>
    </row>
    <row r="2" spans="1:14" ht="15.75">
      <c r="A2" s="67"/>
      <c r="B2" s="3"/>
      <c r="C2" s="3"/>
      <c r="D2" s="3"/>
      <c r="E2" s="3"/>
      <c r="F2" s="3"/>
      <c r="G2" s="3"/>
      <c r="H2" s="3"/>
      <c r="I2" s="86"/>
      <c r="J2" s="3"/>
      <c r="K2" s="3"/>
      <c r="L2" s="3"/>
      <c r="M2" s="3"/>
      <c r="N2" s="3"/>
    </row>
    <row r="3" spans="1:14" ht="114.75">
      <c r="A3" s="68" t="s">
        <v>343</v>
      </c>
      <c r="B3" s="68" t="s">
        <v>344</v>
      </c>
      <c r="C3" s="69" t="s">
        <v>345</v>
      </c>
      <c r="D3" s="69" t="s">
        <v>346</v>
      </c>
      <c r="E3" s="69" t="s">
        <v>347</v>
      </c>
      <c r="F3" s="69" t="s">
        <v>348</v>
      </c>
      <c r="G3" s="69" t="s">
        <v>349</v>
      </c>
      <c r="H3" s="68" t="s">
        <v>350</v>
      </c>
      <c r="I3" s="87" t="s">
        <v>351</v>
      </c>
      <c r="J3" s="68" t="s">
        <v>352</v>
      </c>
      <c r="K3" s="68" t="s">
        <v>353</v>
      </c>
      <c r="L3" s="68" t="s">
        <v>354</v>
      </c>
      <c r="M3" s="68" t="s">
        <v>355</v>
      </c>
      <c r="N3" s="68" t="s">
        <v>356</v>
      </c>
    </row>
    <row r="4" spans="1:14" ht="12.75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>
        <v>8</v>
      </c>
      <c r="I4" s="88">
        <v>9</v>
      </c>
      <c r="J4" s="70">
        <v>10</v>
      </c>
      <c r="K4" s="70">
        <v>11</v>
      </c>
      <c r="L4" s="70">
        <v>12</v>
      </c>
      <c r="M4" s="70">
        <v>13</v>
      </c>
      <c r="N4" s="70">
        <v>14</v>
      </c>
    </row>
    <row r="5" spans="1:14" ht="38.25">
      <c r="A5" s="71" t="s">
        <v>152</v>
      </c>
      <c r="B5" s="72" t="s">
        <v>357</v>
      </c>
      <c r="C5" s="71" t="s">
        <v>358</v>
      </c>
      <c r="D5" s="71" t="s">
        <v>155</v>
      </c>
      <c r="E5" s="71"/>
      <c r="F5" s="71"/>
      <c r="G5" s="73">
        <v>738.937794</v>
      </c>
      <c r="H5" s="73">
        <v>5.031710033406222</v>
      </c>
      <c r="I5" s="89">
        <v>743.969504033406</v>
      </c>
      <c r="J5" s="73"/>
      <c r="K5" s="73"/>
      <c r="L5" s="73"/>
      <c r="M5" s="73"/>
      <c r="N5" s="71"/>
    </row>
    <row r="6" spans="1:14" ht="25.5">
      <c r="A6" s="71" t="s">
        <v>156</v>
      </c>
      <c r="B6" s="72" t="s">
        <v>1</v>
      </c>
      <c r="C6" s="71" t="s">
        <v>358</v>
      </c>
      <c r="D6" s="71" t="s">
        <v>155</v>
      </c>
      <c r="E6" s="71"/>
      <c r="F6" s="71"/>
      <c r="G6" s="73">
        <v>882.252272</v>
      </c>
      <c r="H6" s="73">
        <v>5.031710033406222</v>
      </c>
      <c r="I6" s="89">
        <v>887.2839820334061</v>
      </c>
      <c r="J6" s="73"/>
      <c r="K6" s="73"/>
      <c r="L6" s="73"/>
      <c r="M6" s="73"/>
      <c r="N6" s="71"/>
    </row>
    <row r="7" spans="1:14" ht="12.75">
      <c r="A7" s="71" t="s">
        <v>158</v>
      </c>
      <c r="B7" s="72" t="s">
        <v>3</v>
      </c>
      <c r="C7" s="71" t="s">
        <v>358</v>
      </c>
      <c r="D7" s="71" t="s">
        <v>155</v>
      </c>
      <c r="E7" s="71"/>
      <c r="F7" s="71"/>
      <c r="G7" s="73">
        <v>432.83819000000005</v>
      </c>
      <c r="H7" s="73">
        <v>5.031710033406222</v>
      </c>
      <c r="I7" s="90">
        <v>437.8699000334063</v>
      </c>
      <c r="J7" s="73"/>
      <c r="K7" s="73"/>
      <c r="L7" s="73"/>
      <c r="M7" s="73"/>
      <c r="N7" s="71"/>
    </row>
    <row r="8" spans="1:14" ht="12.75">
      <c r="A8" s="71" t="s">
        <v>160</v>
      </c>
      <c r="B8" s="72" t="s">
        <v>2</v>
      </c>
      <c r="C8" s="71" t="s">
        <v>358</v>
      </c>
      <c r="D8" s="71" t="s">
        <v>155</v>
      </c>
      <c r="E8" s="71"/>
      <c r="F8" s="71"/>
      <c r="G8" s="73">
        <v>644.9790740000001</v>
      </c>
      <c r="H8" s="73">
        <v>5.031710033406222</v>
      </c>
      <c r="I8" s="89">
        <v>650.0107840334063</v>
      </c>
      <c r="J8" s="73"/>
      <c r="K8" s="73"/>
      <c r="L8" s="73"/>
      <c r="M8" s="73"/>
      <c r="N8" s="71"/>
    </row>
    <row r="9" spans="1:14" ht="12.75">
      <c r="A9" s="71" t="s">
        <v>162</v>
      </c>
      <c r="B9" s="72" t="s">
        <v>5</v>
      </c>
      <c r="C9" s="71" t="s">
        <v>358</v>
      </c>
      <c r="D9" s="71" t="s">
        <v>155</v>
      </c>
      <c r="E9" s="71"/>
      <c r="F9" s="71"/>
      <c r="G9" s="73">
        <v>348.934988</v>
      </c>
      <c r="H9" s="73">
        <v>5.031710033406222</v>
      </c>
      <c r="I9" s="89">
        <v>353.9666980334062</v>
      </c>
      <c r="J9" s="73"/>
      <c r="K9" s="73"/>
      <c r="L9" s="73"/>
      <c r="M9" s="73"/>
      <c r="N9" s="71"/>
    </row>
    <row r="10" spans="1:14" ht="25.5">
      <c r="A10" s="71" t="s">
        <v>164</v>
      </c>
      <c r="B10" s="72" t="s">
        <v>6</v>
      </c>
      <c r="C10" s="71" t="s">
        <v>358</v>
      </c>
      <c r="D10" s="71" t="s">
        <v>155</v>
      </c>
      <c r="E10" s="71"/>
      <c r="F10" s="71"/>
      <c r="G10" s="73">
        <v>846.030582</v>
      </c>
      <c r="H10" s="73">
        <v>6.579747432548314</v>
      </c>
      <c r="I10" s="89">
        <v>852.6103294325483</v>
      </c>
      <c r="J10" s="73"/>
      <c r="K10" s="73"/>
      <c r="L10" s="73"/>
      <c r="M10" s="73"/>
      <c r="N10" s="71"/>
    </row>
    <row r="11" spans="1:14" ht="12.75">
      <c r="A11" s="71" t="s">
        <v>166</v>
      </c>
      <c r="B11" s="72" t="s">
        <v>9</v>
      </c>
      <c r="C11" s="71" t="s">
        <v>358</v>
      </c>
      <c r="D11" s="71" t="s">
        <v>155</v>
      </c>
      <c r="E11" s="71"/>
      <c r="F11" s="71"/>
      <c r="G11" s="73">
        <v>2140.028604</v>
      </c>
      <c r="H11" s="73"/>
      <c r="I11" s="89">
        <v>2140.028604</v>
      </c>
      <c r="J11" s="73"/>
      <c r="K11" s="73"/>
      <c r="L11" s="73"/>
      <c r="M11" s="73"/>
      <c r="N11" s="71"/>
    </row>
    <row r="12" spans="1:14" ht="51">
      <c r="A12" s="71" t="s">
        <v>168</v>
      </c>
      <c r="B12" s="72" t="s">
        <v>359</v>
      </c>
      <c r="C12" s="71" t="s">
        <v>358</v>
      </c>
      <c r="D12" s="71" t="s">
        <v>155</v>
      </c>
      <c r="E12" s="71"/>
      <c r="F12" s="71"/>
      <c r="G12" s="74">
        <v>521.945643718622</v>
      </c>
      <c r="H12" s="73">
        <v>5.031710033406222</v>
      </c>
      <c r="I12" s="89">
        <v>526.9773537520282</v>
      </c>
      <c r="J12" s="73"/>
      <c r="K12" s="73"/>
      <c r="L12" s="73"/>
      <c r="M12" s="73"/>
      <c r="N12" s="71"/>
    </row>
    <row r="13" spans="1:14" ht="51">
      <c r="A13" s="71" t="s">
        <v>170</v>
      </c>
      <c r="B13" s="72" t="s">
        <v>360</v>
      </c>
      <c r="C13" s="71" t="s">
        <v>358</v>
      </c>
      <c r="D13" s="71" t="s">
        <v>155</v>
      </c>
      <c r="E13" s="71"/>
      <c r="F13" s="71"/>
      <c r="G13" s="73">
        <v>1216.549597448577</v>
      </c>
      <c r="H13" s="73"/>
      <c r="I13" s="91">
        <v>1216.549597448577</v>
      </c>
      <c r="J13" s="73"/>
      <c r="K13" s="73"/>
      <c r="L13" s="73"/>
      <c r="M13" s="73"/>
      <c r="N13" s="71"/>
    </row>
    <row r="14" spans="1:14" ht="38.25">
      <c r="A14" s="71" t="s">
        <v>172</v>
      </c>
      <c r="B14" s="72" t="s">
        <v>361</v>
      </c>
      <c r="C14" s="71" t="s">
        <v>358</v>
      </c>
      <c r="D14" s="71" t="s">
        <v>155</v>
      </c>
      <c r="E14" s="71"/>
      <c r="F14" s="71"/>
      <c r="G14" s="73">
        <v>740.8201406413707</v>
      </c>
      <c r="H14" s="73"/>
      <c r="I14" s="91">
        <v>740.8201406413707</v>
      </c>
      <c r="J14" s="73"/>
      <c r="K14" s="73"/>
      <c r="L14" s="73"/>
      <c r="M14" s="73"/>
      <c r="N14" s="71"/>
    </row>
    <row r="15" spans="1:14" ht="51">
      <c r="A15" s="71" t="s">
        <v>174</v>
      </c>
      <c r="B15" s="72" t="s">
        <v>362</v>
      </c>
      <c r="C15" s="71" t="s">
        <v>358</v>
      </c>
      <c r="D15" s="71" t="s">
        <v>155</v>
      </c>
      <c r="E15" s="71"/>
      <c r="F15" s="71"/>
      <c r="G15" s="73">
        <v>1350.539639400901</v>
      </c>
      <c r="H15" s="73"/>
      <c r="I15" s="91">
        <v>1350.539639400901</v>
      </c>
      <c r="J15" s="73"/>
      <c r="K15" s="73"/>
      <c r="L15" s="73"/>
      <c r="M15" s="73"/>
      <c r="N15" s="71"/>
    </row>
    <row r="16" spans="1:14" ht="12.75">
      <c r="A16" s="71" t="s">
        <v>176</v>
      </c>
      <c r="B16" s="72" t="s">
        <v>32</v>
      </c>
      <c r="C16" s="71" t="s">
        <v>358</v>
      </c>
      <c r="D16" s="71" t="s">
        <v>155</v>
      </c>
      <c r="E16" s="71"/>
      <c r="F16" s="71"/>
      <c r="G16" s="75">
        <v>5849.245978000001</v>
      </c>
      <c r="H16" s="73"/>
      <c r="I16" s="91">
        <v>5849.245978000001</v>
      </c>
      <c r="J16" s="76"/>
      <c r="K16" s="73"/>
      <c r="L16" s="73"/>
      <c r="M16" s="73"/>
      <c r="N16" s="71"/>
    </row>
    <row r="17" spans="1:14" ht="25.5">
      <c r="A17" s="71" t="s">
        <v>178</v>
      </c>
      <c r="B17" s="72" t="s">
        <v>51</v>
      </c>
      <c r="C17" s="71" t="s">
        <v>358</v>
      </c>
      <c r="D17" s="71" t="s">
        <v>155</v>
      </c>
      <c r="E17" s="71"/>
      <c r="F17" s="71"/>
      <c r="G17" s="75">
        <v>664.659048</v>
      </c>
      <c r="H17" s="73"/>
      <c r="I17" s="91">
        <v>664.659048</v>
      </c>
      <c r="J17" s="73"/>
      <c r="K17" s="73"/>
      <c r="L17" s="73"/>
      <c r="M17" s="73"/>
      <c r="N17" s="71"/>
    </row>
    <row r="18" spans="1:14" ht="76.5">
      <c r="A18" s="71" t="s">
        <v>180</v>
      </c>
      <c r="B18" s="72" t="s">
        <v>363</v>
      </c>
      <c r="C18" s="71" t="s">
        <v>358</v>
      </c>
      <c r="D18" s="71" t="s">
        <v>155</v>
      </c>
      <c r="E18" s="71"/>
      <c r="F18" s="71"/>
      <c r="G18" s="75">
        <v>1642.475766</v>
      </c>
      <c r="H18" s="73"/>
      <c r="I18" s="91">
        <v>1642.475766</v>
      </c>
      <c r="J18" s="73"/>
      <c r="K18" s="73"/>
      <c r="L18" s="73"/>
      <c r="M18" s="73"/>
      <c r="N18" s="71"/>
    </row>
    <row r="19" spans="1:14" ht="12.75">
      <c r="A19" s="71" t="s">
        <v>182</v>
      </c>
      <c r="B19" s="72" t="s">
        <v>10</v>
      </c>
      <c r="C19" s="71" t="s">
        <v>358</v>
      </c>
      <c r="D19" s="71" t="s">
        <v>155</v>
      </c>
      <c r="E19" s="71"/>
      <c r="F19" s="71"/>
      <c r="G19" s="75">
        <v>4941.483936797591</v>
      </c>
      <c r="H19" s="73"/>
      <c r="I19" s="91">
        <v>4941.483936797591</v>
      </c>
      <c r="J19" s="73"/>
      <c r="K19" s="73"/>
      <c r="L19" s="73"/>
      <c r="M19" s="73"/>
      <c r="N19" s="71"/>
    </row>
    <row r="20" spans="1:14" ht="12.75">
      <c r="A20" s="71" t="s">
        <v>184</v>
      </c>
      <c r="B20" s="72" t="s">
        <v>11</v>
      </c>
      <c r="C20" s="71" t="s">
        <v>358</v>
      </c>
      <c r="D20" s="71" t="s">
        <v>155</v>
      </c>
      <c r="E20" s="71"/>
      <c r="F20" s="71"/>
      <c r="G20" s="75">
        <v>10719.46875</v>
      </c>
      <c r="H20" s="73"/>
      <c r="I20" s="91">
        <v>10719.46875</v>
      </c>
      <c r="J20" s="73"/>
      <c r="K20" s="73"/>
      <c r="L20" s="73"/>
      <c r="M20" s="73"/>
      <c r="N20" s="71"/>
    </row>
    <row r="21" spans="1:14" ht="12.75">
      <c r="A21" s="71" t="s">
        <v>186</v>
      </c>
      <c r="B21" s="72" t="s">
        <v>12</v>
      </c>
      <c r="C21" s="71" t="s">
        <v>358</v>
      </c>
      <c r="D21" s="71" t="s">
        <v>155</v>
      </c>
      <c r="E21" s="71"/>
      <c r="F21" s="71"/>
      <c r="G21" s="75">
        <v>628.495636</v>
      </c>
      <c r="H21" s="73"/>
      <c r="I21" s="91">
        <v>628.495636</v>
      </c>
      <c r="J21" s="73"/>
      <c r="K21" s="73"/>
      <c r="L21" s="73"/>
      <c r="M21" s="73"/>
      <c r="N21" s="71"/>
    </row>
    <row r="22" spans="1:14" ht="25.5">
      <c r="A22" s="71" t="s">
        <v>188</v>
      </c>
      <c r="B22" s="72" t="s">
        <v>364</v>
      </c>
      <c r="C22" s="71" t="s">
        <v>358</v>
      </c>
      <c r="D22" s="71" t="s">
        <v>155</v>
      </c>
      <c r="E22" s="71"/>
      <c r="F22" s="71"/>
      <c r="G22" s="75">
        <v>951.09185</v>
      </c>
      <c r="H22" s="73"/>
      <c r="I22" s="91">
        <v>951.09185</v>
      </c>
      <c r="J22" s="73"/>
      <c r="K22" s="73"/>
      <c r="L22" s="73"/>
      <c r="M22" s="73"/>
      <c r="N22" s="71"/>
    </row>
    <row r="23" spans="1:14" ht="25.5">
      <c r="A23" s="71" t="s">
        <v>190</v>
      </c>
      <c r="B23" s="72" t="s">
        <v>15</v>
      </c>
      <c r="C23" s="71" t="s">
        <v>358</v>
      </c>
      <c r="D23" s="71" t="s">
        <v>155</v>
      </c>
      <c r="E23" s="71"/>
      <c r="F23" s="71"/>
      <c r="G23" s="75">
        <v>651.8090480000001</v>
      </c>
      <c r="H23" s="73"/>
      <c r="I23" s="91">
        <v>651.8090480000001</v>
      </c>
      <c r="J23" s="73"/>
      <c r="K23" s="73"/>
      <c r="L23" s="73"/>
      <c r="M23" s="73"/>
      <c r="N23" s="71"/>
    </row>
    <row r="24" spans="1:14" ht="12.75">
      <c r="A24" s="71" t="s">
        <v>192</v>
      </c>
      <c r="B24" s="72" t="s">
        <v>17</v>
      </c>
      <c r="C24" s="71" t="s">
        <v>358</v>
      </c>
      <c r="D24" s="71" t="s">
        <v>155</v>
      </c>
      <c r="E24" s="71"/>
      <c r="F24" s="71"/>
      <c r="G24" s="75">
        <v>728.372402</v>
      </c>
      <c r="H24" s="73"/>
      <c r="I24" s="91">
        <v>728.372402</v>
      </c>
      <c r="J24" s="73"/>
      <c r="K24" s="73"/>
      <c r="L24" s="73"/>
      <c r="M24" s="73"/>
      <c r="N24" s="71"/>
    </row>
    <row r="25" spans="1:14" ht="25.5">
      <c r="A25" s="71" t="s">
        <v>194</v>
      </c>
      <c r="B25" s="72" t="s">
        <v>365</v>
      </c>
      <c r="C25" s="71" t="s">
        <v>358</v>
      </c>
      <c r="D25" s="71" t="s">
        <v>155</v>
      </c>
      <c r="E25" s="71"/>
      <c r="F25" s="71"/>
      <c r="G25" s="73">
        <v>130.9714285714286</v>
      </c>
      <c r="H25" s="73"/>
      <c r="I25" s="91">
        <v>130.9714285714286</v>
      </c>
      <c r="J25" s="73"/>
      <c r="K25" s="73"/>
      <c r="L25" s="73"/>
      <c r="M25" s="73"/>
      <c r="N25" s="71"/>
    </row>
    <row r="26" spans="1:14" ht="51">
      <c r="A26" s="71" t="s">
        <v>196</v>
      </c>
      <c r="B26" s="72" t="s">
        <v>366</v>
      </c>
      <c r="C26" s="71" t="s">
        <v>358</v>
      </c>
      <c r="D26" s="71" t="s">
        <v>155</v>
      </c>
      <c r="E26" s="71"/>
      <c r="F26" s="71"/>
      <c r="G26" s="73">
        <v>1404.4461937859537</v>
      </c>
      <c r="H26" s="73"/>
      <c r="I26" s="91">
        <v>1404.4461937859537</v>
      </c>
      <c r="J26" s="73"/>
      <c r="K26" s="73"/>
      <c r="L26" s="73"/>
      <c r="M26" s="73"/>
      <c r="N26" s="71"/>
    </row>
    <row r="27" spans="1:14" ht="25.5">
      <c r="A27" s="71" t="s">
        <v>198</v>
      </c>
      <c r="B27" s="72" t="s">
        <v>367</v>
      </c>
      <c r="C27" s="71" t="s">
        <v>358</v>
      </c>
      <c r="D27" s="71" t="s">
        <v>155</v>
      </c>
      <c r="E27" s="71"/>
      <c r="F27" s="71"/>
      <c r="G27" s="73">
        <v>171.44844</v>
      </c>
      <c r="H27" s="73"/>
      <c r="I27" s="91">
        <v>171.44844</v>
      </c>
      <c r="J27" s="73"/>
      <c r="K27" s="73"/>
      <c r="L27" s="73"/>
      <c r="M27" s="73"/>
      <c r="N27" s="71"/>
    </row>
    <row r="28" spans="1:14" ht="12.75">
      <c r="A28" s="71" t="s">
        <v>200</v>
      </c>
      <c r="B28" s="72" t="s">
        <v>14</v>
      </c>
      <c r="C28" s="71" t="s">
        <v>358</v>
      </c>
      <c r="D28" s="71" t="s">
        <v>155</v>
      </c>
      <c r="E28" s="71"/>
      <c r="F28" s="71"/>
      <c r="G28" s="73">
        <v>171.44844</v>
      </c>
      <c r="H28" s="73"/>
      <c r="I28" s="91">
        <v>171.44844</v>
      </c>
      <c r="J28" s="73"/>
      <c r="K28" s="73"/>
      <c r="L28" s="73"/>
      <c r="M28" s="73"/>
      <c r="N28" s="71"/>
    </row>
    <row r="29" spans="1:14" ht="51">
      <c r="A29" s="71" t="s">
        <v>202</v>
      </c>
      <c r="B29" s="72" t="s">
        <v>368</v>
      </c>
      <c r="C29" s="71" t="s">
        <v>358</v>
      </c>
      <c r="D29" s="71" t="s">
        <v>155</v>
      </c>
      <c r="E29" s="71"/>
      <c r="F29" s="71"/>
      <c r="G29" s="73">
        <v>171.44844</v>
      </c>
      <c r="H29" s="73"/>
      <c r="I29" s="91">
        <v>171.44844</v>
      </c>
      <c r="J29" s="73"/>
      <c r="K29" s="73"/>
      <c r="L29" s="73"/>
      <c r="M29" s="73"/>
      <c r="N29" s="77"/>
    </row>
    <row r="30" spans="1:14" ht="76.5">
      <c r="A30" s="71" t="s">
        <v>204</v>
      </c>
      <c r="B30" s="72" t="s">
        <v>369</v>
      </c>
      <c r="C30" s="71" t="s">
        <v>358</v>
      </c>
      <c r="D30" s="71" t="s">
        <v>155</v>
      </c>
      <c r="E30" s="71"/>
      <c r="F30" s="71"/>
      <c r="G30" s="78">
        <v>836.994</v>
      </c>
      <c r="H30" s="73"/>
      <c r="I30" s="92">
        <v>836.994</v>
      </c>
      <c r="J30" s="73"/>
      <c r="K30" s="73"/>
      <c r="L30" s="73"/>
      <c r="M30" s="73"/>
      <c r="N30" s="71"/>
    </row>
    <row r="31" spans="1:14" ht="38.25">
      <c r="A31" s="71" t="s">
        <v>206</v>
      </c>
      <c r="B31" s="72" t="s">
        <v>370</v>
      </c>
      <c r="C31" s="71" t="s">
        <v>358</v>
      </c>
      <c r="D31" s="71" t="s">
        <v>155</v>
      </c>
      <c r="E31" s="71"/>
      <c r="F31" s="71"/>
      <c r="G31" s="73">
        <v>1074.6</v>
      </c>
      <c r="H31" s="73"/>
      <c r="I31" s="91">
        <v>1074.6</v>
      </c>
      <c r="J31" s="73"/>
      <c r="K31" s="73"/>
      <c r="L31" s="73"/>
      <c r="M31" s="73"/>
      <c r="N31" s="71"/>
    </row>
    <row r="32" spans="1:14" ht="38.25">
      <c r="A32" s="71" t="s">
        <v>208</v>
      </c>
      <c r="B32" s="72" t="s">
        <v>371</v>
      </c>
      <c r="C32" s="71" t="s">
        <v>358</v>
      </c>
      <c r="D32" s="71" t="s">
        <v>155</v>
      </c>
      <c r="E32" s="71"/>
      <c r="F32" s="71"/>
      <c r="G32" s="75">
        <v>11769.426222081804</v>
      </c>
      <c r="H32" s="73"/>
      <c r="I32" s="91">
        <v>11769.426222081804</v>
      </c>
      <c r="J32" s="73"/>
      <c r="K32" s="73"/>
      <c r="L32" s="73"/>
      <c r="M32" s="73"/>
      <c r="N32" s="71"/>
    </row>
    <row r="33" spans="1:14" ht="63.75">
      <c r="A33" s="71" t="s">
        <v>210</v>
      </c>
      <c r="B33" s="72" t="s">
        <v>372</v>
      </c>
      <c r="C33" s="71" t="s">
        <v>358</v>
      </c>
      <c r="D33" s="71" t="s">
        <v>155</v>
      </c>
      <c r="E33" s="71"/>
      <c r="F33" s="71"/>
      <c r="G33" s="75">
        <v>7695.063272423831</v>
      </c>
      <c r="H33" s="73"/>
      <c r="I33" s="91">
        <v>7695.063272423831</v>
      </c>
      <c r="J33" s="73"/>
      <c r="K33" s="73"/>
      <c r="L33" s="73"/>
      <c r="M33" s="73"/>
      <c r="N33" s="71"/>
    </row>
    <row r="34" spans="1:14" ht="51">
      <c r="A34" s="71" t="s">
        <v>212</v>
      </c>
      <c r="B34" s="72" t="s">
        <v>373</v>
      </c>
      <c r="C34" s="71" t="s">
        <v>358</v>
      </c>
      <c r="D34" s="71" t="s">
        <v>155</v>
      </c>
      <c r="E34" s="71"/>
      <c r="F34" s="71"/>
      <c r="G34" s="75">
        <v>4671.151230540106</v>
      </c>
      <c r="H34" s="73"/>
      <c r="I34" s="91">
        <v>4671.151230540106</v>
      </c>
      <c r="J34" s="73"/>
      <c r="K34" s="73"/>
      <c r="L34" s="73"/>
      <c r="M34" s="73"/>
      <c r="N34" s="71"/>
    </row>
    <row r="35" spans="1:14" ht="51">
      <c r="A35" s="71" t="s">
        <v>214</v>
      </c>
      <c r="B35" s="72" t="s">
        <v>374</v>
      </c>
      <c r="C35" s="71" t="s">
        <v>358</v>
      </c>
      <c r="D35" s="71" t="s">
        <v>155</v>
      </c>
      <c r="E35" s="71"/>
      <c r="F35" s="71"/>
      <c r="G35" s="75">
        <v>19790.711439958734</v>
      </c>
      <c r="H35" s="73"/>
      <c r="I35" s="91">
        <v>19790.711439958734</v>
      </c>
      <c r="J35" s="73"/>
      <c r="K35" s="73"/>
      <c r="L35" s="73"/>
      <c r="M35" s="73"/>
      <c r="N35" s="71"/>
    </row>
    <row r="36" spans="1:14" ht="63.75">
      <c r="A36" s="71" t="s">
        <v>216</v>
      </c>
      <c r="B36" s="72" t="s">
        <v>375</v>
      </c>
      <c r="C36" s="71" t="s">
        <v>358</v>
      </c>
      <c r="D36" s="71" t="s">
        <v>155</v>
      </c>
      <c r="E36" s="71"/>
      <c r="F36" s="71"/>
      <c r="G36" s="75">
        <v>110361.6642466014</v>
      </c>
      <c r="H36" s="73"/>
      <c r="I36" s="91">
        <v>110361.6642466014</v>
      </c>
      <c r="J36" s="73"/>
      <c r="K36" s="73"/>
      <c r="L36" s="73"/>
      <c r="M36" s="73"/>
      <c r="N36" s="71"/>
    </row>
    <row r="37" spans="1:14" ht="25.5">
      <c r="A37" s="71" t="s">
        <v>218</v>
      </c>
      <c r="B37" s="72" t="s">
        <v>376</v>
      </c>
      <c r="C37" s="71" t="s">
        <v>358</v>
      </c>
      <c r="D37" s="71" t="s">
        <v>155</v>
      </c>
      <c r="E37" s="71"/>
      <c r="F37" s="71"/>
      <c r="G37" s="73">
        <v>76479.9654108844</v>
      </c>
      <c r="H37" s="73"/>
      <c r="I37" s="91">
        <v>76479.9654108844</v>
      </c>
      <c r="J37" s="73"/>
      <c r="K37" s="73"/>
      <c r="L37" s="73"/>
      <c r="M37" s="73"/>
      <c r="N37" s="71"/>
    </row>
    <row r="38" spans="1:14" ht="38.25">
      <c r="A38" s="71" t="s">
        <v>220</v>
      </c>
      <c r="B38" s="72" t="s">
        <v>59</v>
      </c>
      <c r="C38" s="71" t="s">
        <v>358</v>
      </c>
      <c r="D38" s="71" t="s">
        <v>155</v>
      </c>
      <c r="E38" s="71"/>
      <c r="F38" s="71"/>
      <c r="G38" s="73">
        <v>114976.82425276398</v>
      </c>
      <c r="H38" s="73"/>
      <c r="I38" s="91">
        <v>114976.82425276398</v>
      </c>
      <c r="J38" s="73"/>
      <c r="K38" s="73"/>
      <c r="L38" s="73"/>
      <c r="M38" s="73"/>
      <c r="N38" s="71"/>
    </row>
    <row r="39" spans="1:14" ht="38.25">
      <c r="A39" s="71" t="s">
        <v>222</v>
      </c>
      <c r="B39" s="72" t="s">
        <v>377</v>
      </c>
      <c r="C39" s="71" t="s">
        <v>358</v>
      </c>
      <c r="D39" s="71" t="s">
        <v>155</v>
      </c>
      <c r="E39" s="71"/>
      <c r="F39" s="71"/>
      <c r="G39" s="75">
        <v>707.6184733766729</v>
      </c>
      <c r="H39" s="73"/>
      <c r="I39" s="91">
        <v>707.6184733766729</v>
      </c>
      <c r="J39" s="73"/>
      <c r="K39" s="73"/>
      <c r="L39" s="73"/>
      <c r="M39" s="73"/>
      <c r="N39" s="71"/>
    </row>
    <row r="40" spans="1:14" ht="51">
      <c r="A40" s="71" t="s">
        <v>224</v>
      </c>
      <c r="B40" s="72" t="s">
        <v>378</v>
      </c>
      <c r="C40" s="71" t="s">
        <v>358</v>
      </c>
      <c r="D40" s="71" t="s">
        <v>155</v>
      </c>
      <c r="E40" s="71"/>
      <c r="F40" s="71"/>
      <c r="G40" s="75">
        <v>576.2358123523901</v>
      </c>
      <c r="H40" s="73"/>
      <c r="I40" s="91">
        <v>576.2358123523901</v>
      </c>
      <c r="J40" s="73"/>
      <c r="K40" s="73"/>
      <c r="L40" s="73"/>
      <c r="M40" s="73"/>
      <c r="N40" s="71"/>
    </row>
    <row r="41" spans="1:14" ht="51">
      <c r="A41" s="71" t="s">
        <v>226</v>
      </c>
      <c r="B41" s="72" t="s">
        <v>379</v>
      </c>
      <c r="C41" s="71" t="s">
        <v>358</v>
      </c>
      <c r="D41" s="71" t="s">
        <v>155</v>
      </c>
      <c r="E41" s="71"/>
      <c r="F41" s="71"/>
      <c r="G41" s="75">
        <v>708.1880863579629</v>
      </c>
      <c r="H41" s="73"/>
      <c r="I41" s="91">
        <v>708.1880863579629</v>
      </c>
      <c r="J41" s="73"/>
      <c r="K41" s="73"/>
      <c r="L41" s="73"/>
      <c r="M41" s="73"/>
      <c r="N41" s="71"/>
    </row>
    <row r="42" spans="1:14" ht="63.75">
      <c r="A42" s="71" t="s">
        <v>228</v>
      </c>
      <c r="B42" s="72" t="s">
        <v>380</v>
      </c>
      <c r="C42" s="71" t="s">
        <v>358</v>
      </c>
      <c r="D42" s="71" t="s">
        <v>155</v>
      </c>
      <c r="E42" s="71"/>
      <c r="F42" s="71"/>
      <c r="G42" s="75">
        <v>730.70452</v>
      </c>
      <c r="H42" s="73"/>
      <c r="I42" s="91">
        <v>730.70452</v>
      </c>
      <c r="J42" s="73"/>
      <c r="K42" s="73"/>
      <c r="L42" s="73"/>
      <c r="M42" s="73"/>
      <c r="N42" s="71"/>
    </row>
    <row r="43" spans="1:14" ht="63.75">
      <c r="A43" s="71" t="s">
        <v>230</v>
      </c>
      <c r="B43" s="72" t="s">
        <v>381</v>
      </c>
      <c r="C43" s="71" t="s">
        <v>358</v>
      </c>
      <c r="D43" s="71" t="s">
        <v>155</v>
      </c>
      <c r="E43" s="71"/>
      <c r="F43" s="71"/>
      <c r="G43" s="75">
        <v>676.758</v>
      </c>
      <c r="H43" s="73"/>
      <c r="I43" s="91">
        <v>676.758</v>
      </c>
      <c r="J43" s="73"/>
      <c r="K43" s="73"/>
      <c r="L43" s="73"/>
      <c r="M43" s="73"/>
      <c r="N43" s="71"/>
    </row>
    <row r="44" spans="1:14" ht="51">
      <c r="A44" s="71" t="s">
        <v>232</v>
      </c>
      <c r="B44" s="72" t="s">
        <v>382</v>
      </c>
      <c r="C44" s="71" t="s">
        <v>358</v>
      </c>
      <c r="D44" s="71" t="s">
        <v>155</v>
      </c>
      <c r="E44" s="71"/>
      <c r="F44" s="71"/>
      <c r="G44" s="75">
        <v>910.2140000000002</v>
      </c>
      <c r="H44" s="73"/>
      <c r="I44" s="91">
        <v>910.2140000000002</v>
      </c>
      <c r="J44" s="73"/>
      <c r="K44" s="73"/>
      <c r="L44" s="73"/>
      <c r="M44" s="73"/>
      <c r="N44" s="71"/>
    </row>
    <row r="45" spans="1:14" ht="51">
      <c r="A45" s="71" t="s">
        <v>234</v>
      </c>
      <c r="B45" s="72" t="s">
        <v>383</v>
      </c>
      <c r="C45" s="71" t="s">
        <v>358</v>
      </c>
      <c r="D45" s="71" t="s">
        <v>155</v>
      </c>
      <c r="E45" s="71"/>
      <c r="F45" s="71"/>
      <c r="G45" s="73">
        <v>3088.6976717108114</v>
      </c>
      <c r="H45" s="73"/>
      <c r="I45" s="91">
        <v>3088.6976717108114</v>
      </c>
      <c r="J45" s="73"/>
      <c r="K45" s="73"/>
      <c r="L45" s="73"/>
      <c r="M45" s="73"/>
      <c r="N45" s="71"/>
    </row>
    <row r="46" spans="1:14" ht="38.25">
      <c r="A46" s="71" t="s">
        <v>236</v>
      </c>
      <c r="B46" s="72" t="s">
        <v>384</v>
      </c>
      <c r="C46" s="71" t="s">
        <v>358</v>
      </c>
      <c r="D46" s="71" t="s">
        <v>155</v>
      </c>
      <c r="E46" s="71"/>
      <c r="F46" s="71"/>
      <c r="G46" s="73">
        <v>0</v>
      </c>
      <c r="H46" s="73"/>
      <c r="I46" s="93">
        <v>0</v>
      </c>
      <c r="J46" s="73"/>
      <c r="K46" s="73"/>
      <c r="L46" s="73"/>
      <c r="M46" s="73"/>
      <c r="N46" s="79"/>
    </row>
    <row r="47" spans="1:14" ht="25.5">
      <c r="A47" s="71" t="s">
        <v>238</v>
      </c>
      <c r="B47" s="72" t="s">
        <v>385</v>
      </c>
      <c r="C47" s="71" t="s">
        <v>358</v>
      </c>
      <c r="D47" s="71" t="s">
        <v>155</v>
      </c>
      <c r="E47" s="71"/>
      <c r="F47" s="71"/>
      <c r="G47" s="73">
        <v>0</v>
      </c>
      <c r="H47" s="73"/>
      <c r="I47" s="89">
        <v>0</v>
      </c>
      <c r="J47" s="73"/>
      <c r="K47" s="73"/>
      <c r="L47" s="73"/>
      <c r="M47" s="73"/>
      <c r="N47" s="79"/>
    </row>
    <row r="48" spans="1:14" ht="102">
      <c r="A48" s="71" t="s">
        <v>240</v>
      </c>
      <c r="B48" s="72" t="s">
        <v>386</v>
      </c>
      <c r="C48" s="71" t="s">
        <v>358</v>
      </c>
      <c r="D48" s="71" t="s">
        <v>155</v>
      </c>
      <c r="E48" s="71"/>
      <c r="F48" s="71"/>
      <c r="G48" s="73">
        <v>0</v>
      </c>
      <c r="H48" s="73"/>
      <c r="I48" s="94">
        <v>0</v>
      </c>
      <c r="J48" s="73"/>
      <c r="K48" s="73"/>
      <c r="L48" s="73"/>
      <c r="M48" s="73"/>
      <c r="N48" s="79"/>
    </row>
    <row r="49" spans="1:14" ht="25.5">
      <c r="A49" s="71" t="s">
        <v>242</v>
      </c>
      <c r="B49" s="72" t="s">
        <v>387</v>
      </c>
      <c r="C49" s="71" t="s">
        <v>358</v>
      </c>
      <c r="D49" s="71" t="s">
        <v>155</v>
      </c>
      <c r="E49" s="71"/>
      <c r="F49" s="71"/>
      <c r="G49" s="73">
        <v>0</v>
      </c>
      <c r="H49" s="73"/>
      <c r="I49" s="95">
        <v>0</v>
      </c>
      <c r="J49" s="73"/>
      <c r="K49" s="73"/>
      <c r="L49" s="73"/>
      <c r="M49" s="73"/>
      <c r="N49" s="79"/>
    </row>
    <row r="50" spans="1:14" ht="51">
      <c r="A50" s="71" t="s">
        <v>244</v>
      </c>
      <c r="B50" s="72" t="s">
        <v>388</v>
      </c>
      <c r="C50" s="71" t="s">
        <v>358</v>
      </c>
      <c r="D50" s="71" t="s">
        <v>155</v>
      </c>
      <c r="E50" s="71"/>
      <c r="F50" s="71"/>
      <c r="G50" s="75">
        <v>127.9262881143639</v>
      </c>
      <c r="H50" s="73"/>
      <c r="I50" s="91">
        <v>127.9262881143639</v>
      </c>
      <c r="J50" s="73"/>
      <c r="K50" s="73"/>
      <c r="L50" s="73"/>
      <c r="M50" s="73"/>
      <c r="N50" s="79"/>
    </row>
    <row r="51" spans="1:14" ht="63.75">
      <c r="A51" s="71" t="s">
        <v>246</v>
      </c>
      <c r="B51" s="72" t="s">
        <v>389</v>
      </c>
      <c r="C51" s="71" t="s">
        <v>358</v>
      </c>
      <c r="D51" s="71" t="s">
        <v>155</v>
      </c>
      <c r="E51" s="71"/>
      <c r="F51" s="71"/>
      <c r="G51" s="75">
        <v>340.143232</v>
      </c>
      <c r="H51" s="73"/>
      <c r="I51" s="91">
        <v>340.143232</v>
      </c>
      <c r="J51" s="73"/>
      <c r="K51" s="73"/>
      <c r="L51" s="73"/>
      <c r="M51" s="73"/>
      <c r="N51" s="71"/>
    </row>
    <row r="52" spans="1:14" ht="63.75">
      <c r="A52" s="71" t="s">
        <v>248</v>
      </c>
      <c r="B52" s="72" t="s">
        <v>390</v>
      </c>
      <c r="C52" s="71" t="s">
        <v>358</v>
      </c>
      <c r="D52" s="71" t="s">
        <v>155</v>
      </c>
      <c r="E52" s="71"/>
      <c r="F52" s="71"/>
      <c r="G52" s="73">
        <v>85.035808</v>
      </c>
      <c r="H52" s="73"/>
      <c r="I52" s="89">
        <v>85.035808</v>
      </c>
      <c r="J52" s="73"/>
      <c r="K52" s="73"/>
      <c r="L52" s="73"/>
      <c r="M52" s="73"/>
      <c r="N52" s="79"/>
    </row>
    <row r="53" spans="1:14" ht="153">
      <c r="A53" s="71" t="s">
        <v>250</v>
      </c>
      <c r="B53" s="72" t="s">
        <v>391</v>
      </c>
      <c r="C53" s="71" t="s">
        <v>358</v>
      </c>
      <c r="D53" s="71" t="s">
        <v>155</v>
      </c>
      <c r="E53" s="71"/>
      <c r="F53" s="71"/>
      <c r="G53" s="73">
        <v>0</v>
      </c>
      <c r="H53" s="73"/>
      <c r="I53" s="89">
        <v>0</v>
      </c>
      <c r="J53" s="73"/>
      <c r="K53" s="73"/>
      <c r="L53" s="73"/>
      <c r="M53" s="73"/>
      <c r="N53" s="79"/>
    </row>
    <row r="54" spans="1:14" ht="63.75">
      <c r="A54" s="71" t="s">
        <v>252</v>
      </c>
      <c r="B54" s="72" t="s">
        <v>392</v>
      </c>
      <c r="C54" s="71" t="s">
        <v>358</v>
      </c>
      <c r="D54" s="71" t="s">
        <v>155</v>
      </c>
      <c r="E54" s="71"/>
      <c r="F54" s="71"/>
      <c r="G54" s="75">
        <v>2408.489210657487</v>
      </c>
      <c r="H54" s="73"/>
      <c r="I54" s="91">
        <v>2408.489210657487</v>
      </c>
      <c r="J54" s="73"/>
      <c r="K54" s="73"/>
      <c r="L54" s="73"/>
      <c r="M54" s="73"/>
      <c r="N54" s="71"/>
    </row>
    <row r="55" spans="1:14" ht="38.25">
      <c r="A55" s="71" t="s">
        <v>254</v>
      </c>
      <c r="B55" s="72" t="s">
        <v>393</v>
      </c>
      <c r="C55" s="71" t="s">
        <v>358</v>
      </c>
      <c r="D55" s="71" t="s">
        <v>155</v>
      </c>
      <c r="E55" s="71"/>
      <c r="F55" s="71"/>
      <c r="G55" s="75">
        <v>2390.4173076044967</v>
      </c>
      <c r="H55" s="73"/>
      <c r="I55" s="91">
        <v>2390.4173076044967</v>
      </c>
      <c r="J55" s="73"/>
      <c r="K55" s="73"/>
      <c r="L55" s="73"/>
      <c r="M55" s="73"/>
      <c r="N55" s="63"/>
    </row>
    <row r="56" spans="1:14" ht="76.5">
      <c r="A56" s="71" t="s">
        <v>256</v>
      </c>
      <c r="B56" s="72" t="s">
        <v>394</v>
      </c>
      <c r="C56" s="71" t="s">
        <v>358</v>
      </c>
      <c r="D56" s="71" t="s">
        <v>155</v>
      </c>
      <c r="E56" s="71"/>
      <c r="F56" s="71"/>
      <c r="G56" s="75">
        <v>2390.4173076044967</v>
      </c>
      <c r="H56" s="73"/>
      <c r="I56" s="91">
        <v>2390.4173076044967</v>
      </c>
      <c r="J56" s="73"/>
      <c r="K56" s="73"/>
      <c r="L56" s="73"/>
      <c r="M56" s="73"/>
      <c r="N56" s="71"/>
    </row>
    <row r="57" spans="1:14" ht="89.25">
      <c r="A57" s="71" t="s">
        <v>258</v>
      </c>
      <c r="B57" s="72" t="s">
        <v>395</v>
      </c>
      <c r="C57" s="71" t="s">
        <v>358</v>
      </c>
      <c r="D57" s="71" t="s">
        <v>155</v>
      </c>
      <c r="E57" s="71"/>
      <c r="F57" s="71"/>
      <c r="G57" s="73">
        <v>0</v>
      </c>
      <c r="H57" s="73"/>
      <c r="I57" s="93">
        <v>0</v>
      </c>
      <c r="J57" s="73"/>
      <c r="K57" s="73"/>
      <c r="L57" s="73"/>
      <c r="M57" s="73"/>
      <c r="N57" s="79" t="s">
        <v>260</v>
      </c>
    </row>
    <row r="58" spans="1:14" ht="25.5">
      <c r="A58" s="71" t="s">
        <v>261</v>
      </c>
      <c r="B58" s="72" t="s">
        <v>396</v>
      </c>
      <c r="C58" s="71" t="s">
        <v>358</v>
      </c>
      <c r="D58" s="71" t="s">
        <v>155</v>
      </c>
      <c r="E58" s="71"/>
      <c r="F58" s="71"/>
      <c r="G58" s="75">
        <v>7066.811597917275</v>
      </c>
      <c r="H58" s="73"/>
      <c r="I58" s="91">
        <v>7066.811597917275</v>
      </c>
      <c r="J58" s="73"/>
      <c r="K58" s="73"/>
      <c r="L58" s="73"/>
      <c r="M58" s="73"/>
      <c r="N58" s="63"/>
    </row>
    <row r="59" spans="1:14" ht="63.75">
      <c r="A59" s="71" t="s">
        <v>263</v>
      </c>
      <c r="B59" s="72" t="s">
        <v>397</v>
      </c>
      <c r="C59" s="71" t="s">
        <v>358</v>
      </c>
      <c r="D59" s="71" t="s">
        <v>155</v>
      </c>
      <c r="E59" s="71"/>
      <c r="F59" s="71"/>
      <c r="G59" s="75">
        <v>619.5828560718645</v>
      </c>
      <c r="H59" s="73"/>
      <c r="I59" s="91">
        <v>619.5828560718645</v>
      </c>
      <c r="J59" s="73"/>
      <c r="K59" s="73"/>
      <c r="L59" s="73"/>
      <c r="M59" s="73"/>
      <c r="N59" s="63"/>
    </row>
    <row r="60" spans="1:14" ht="51">
      <c r="A60" s="71" t="s">
        <v>265</v>
      </c>
      <c r="B60" s="72" t="s">
        <v>398</v>
      </c>
      <c r="C60" s="71" t="s">
        <v>358</v>
      </c>
      <c r="D60" s="71" t="s">
        <v>155</v>
      </c>
      <c r="E60" s="71"/>
      <c r="F60" s="71"/>
      <c r="G60" s="73">
        <v>0</v>
      </c>
      <c r="H60" s="73"/>
      <c r="I60" s="89">
        <v>0</v>
      </c>
      <c r="J60" s="73"/>
      <c r="K60" s="73"/>
      <c r="L60" s="73"/>
      <c r="M60" s="73"/>
      <c r="N60" s="80" t="s">
        <v>260</v>
      </c>
    </row>
    <row r="61" spans="1:14" ht="51">
      <c r="A61" s="71" t="s">
        <v>267</v>
      </c>
      <c r="B61" s="72" t="s">
        <v>399</v>
      </c>
      <c r="C61" s="71" t="s">
        <v>358</v>
      </c>
      <c r="D61" s="71" t="s">
        <v>155</v>
      </c>
      <c r="E61" s="71"/>
      <c r="F61" s="71"/>
      <c r="G61" s="73">
        <v>0</v>
      </c>
      <c r="H61" s="73"/>
      <c r="I61" s="89">
        <v>0</v>
      </c>
      <c r="J61" s="73"/>
      <c r="K61" s="73"/>
      <c r="L61" s="73"/>
      <c r="M61" s="73"/>
      <c r="N61" s="80" t="s">
        <v>260</v>
      </c>
    </row>
    <row r="62" spans="1:14" ht="76.5">
      <c r="A62" s="71" t="s">
        <v>269</v>
      </c>
      <c r="B62" s="72" t="s">
        <v>400</v>
      </c>
      <c r="C62" s="71" t="s">
        <v>358</v>
      </c>
      <c r="D62" s="71" t="s">
        <v>155</v>
      </c>
      <c r="E62" s="71"/>
      <c r="F62" s="71"/>
      <c r="G62" s="73">
        <v>0</v>
      </c>
      <c r="H62" s="73"/>
      <c r="I62" s="89">
        <v>0</v>
      </c>
      <c r="J62" s="73"/>
      <c r="K62" s="73"/>
      <c r="L62" s="73"/>
      <c r="M62" s="73"/>
      <c r="N62" s="80" t="s">
        <v>260</v>
      </c>
    </row>
    <row r="63" spans="1:14" ht="89.25">
      <c r="A63" s="71" t="s">
        <v>271</v>
      </c>
      <c r="B63" s="72" t="s">
        <v>401</v>
      </c>
      <c r="C63" s="71" t="s">
        <v>358</v>
      </c>
      <c r="D63" s="71" t="s">
        <v>155</v>
      </c>
      <c r="E63" s="71"/>
      <c r="F63" s="71"/>
      <c r="G63" s="73">
        <v>0</v>
      </c>
      <c r="H63" s="73"/>
      <c r="I63" s="89">
        <v>0</v>
      </c>
      <c r="J63" s="73"/>
      <c r="K63" s="73"/>
      <c r="L63" s="73"/>
      <c r="M63" s="73"/>
      <c r="N63" s="80" t="s">
        <v>260</v>
      </c>
    </row>
    <row r="64" spans="1:14" ht="25.5">
      <c r="A64" s="71" t="s">
        <v>273</v>
      </c>
      <c r="B64" s="72" t="s">
        <v>402</v>
      </c>
      <c r="C64" s="71" t="s">
        <v>358</v>
      </c>
      <c r="D64" s="71" t="s">
        <v>155</v>
      </c>
      <c r="E64" s="71"/>
      <c r="F64" s="71"/>
      <c r="G64" s="75">
        <v>1715.425831797847</v>
      </c>
      <c r="H64" s="73"/>
      <c r="I64" s="91">
        <v>1715.425831797847</v>
      </c>
      <c r="J64" s="73"/>
      <c r="K64" s="73"/>
      <c r="L64" s="73"/>
      <c r="M64" s="73"/>
      <c r="N64" s="63"/>
    </row>
    <row r="65" spans="1:14" ht="38.25">
      <c r="A65" s="71" t="s">
        <v>275</v>
      </c>
      <c r="B65" s="72" t="s">
        <v>403</v>
      </c>
      <c r="C65" s="71" t="s">
        <v>358</v>
      </c>
      <c r="D65" s="71" t="s">
        <v>155</v>
      </c>
      <c r="E65" s="71"/>
      <c r="F65" s="71"/>
      <c r="G65" s="75">
        <v>1771.6995775795888</v>
      </c>
      <c r="H65" s="73"/>
      <c r="I65" s="91">
        <v>1771.6995775795888</v>
      </c>
      <c r="J65" s="73"/>
      <c r="K65" s="73"/>
      <c r="L65" s="73"/>
      <c r="M65" s="73"/>
      <c r="N65" s="63"/>
    </row>
    <row r="66" spans="1:14" ht="38.25">
      <c r="A66" s="71" t="s">
        <v>277</v>
      </c>
      <c r="B66" s="72" t="s">
        <v>404</v>
      </c>
      <c r="C66" s="71" t="s">
        <v>358</v>
      </c>
      <c r="D66" s="71" t="s">
        <v>155</v>
      </c>
      <c r="E66" s="71"/>
      <c r="F66" s="71"/>
      <c r="G66" s="75">
        <v>1580.9011343455993</v>
      </c>
      <c r="H66" s="73"/>
      <c r="I66" s="91">
        <v>1580.9011343455993</v>
      </c>
      <c r="J66" s="73"/>
      <c r="K66" s="73"/>
      <c r="L66" s="73"/>
      <c r="M66" s="73"/>
      <c r="N66" s="63"/>
    </row>
    <row r="67" spans="1:14" ht="38.25">
      <c r="A67" s="71" t="s">
        <v>279</v>
      </c>
      <c r="B67" s="72" t="s">
        <v>405</v>
      </c>
      <c r="C67" s="71" t="s">
        <v>358</v>
      </c>
      <c r="D67" s="71" t="s">
        <v>155</v>
      </c>
      <c r="E67" s="71"/>
      <c r="F67" s="71"/>
      <c r="G67" s="75">
        <v>2120.581601459816</v>
      </c>
      <c r="H67" s="73"/>
      <c r="I67" s="91">
        <v>2120.581601459816</v>
      </c>
      <c r="J67" s="73"/>
      <c r="K67" s="73"/>
      <c r="L67" s="73"/>
      <c r="M67" s="73"/>
      <c r="N67" s="63"/>
    </row>
    <row r="68" spans="1:14" ht="25.5">
      <c r="A68" s="71" t="s">
        <v>281</v>
      </c>
      <c r="B68" s="72" t="s">
        <v>406</v>
      </c>
      <c r="C68" s="71" t="s">
        <v>358</v>
      </c>
      <c r="D68" s="71" t="s">
        <v>155</v>
      </c>
      <c r="E68" s="71"/>
      <c r="F68" s="71"/>
      <c r="G68" s="75">
        <v>2120.581601459816</v>
      </c>
      <c r="H68" s="73"/>
      <c r="I68" s="91">
        <v>2120.581601459816</v>
      </c>
      <c r="J68" s="73"/>
      <c r="K68" s="73"/>
      <c r="L68" s="73"/>
      <c r="M68" s="73"/>
      <c r="N68" s="63"/>
    </row>
    <row r="69" spans="1:14" ht="25.5">
      <c r="A69" s="71" t="s">
        <v>283</v>
      </c>
      <c r="B69" s="72" t="s">
        <v>407</v>
      </c>
      <c r="C69" s="71" t="s">
        <v>358</v>
      </c>
      <c r="D69" s="71" t="s">
        <v>155</v>
      </c>
      <c r="E69" s="71"/>
      <c r="F69" s="71"/>
      <c r="G69" s="75">
        <v>22986.907615964425</v>
      </c>
      <c r="H69" s="73"/>
      <c r="I69" s="91">
        <v>22986.907615964425</v>
      </c>
      <c r="J69" s="73"/>
      <c r="K69" s="73"/>
      <c r="L69" s="73"/>
      <c r="M69" s="73"/>
      <c r="N69" s="63"/>
    </row>
    <row r="70" spans="1:14" ht="51">
      <c r="A70" s="71" t="s">
        <v>285</v>
      </c>
      <c r="B70" s="72" t="s">
        <v>408</v>
      </c>
      <c r="C70" s="71" t="s">
        <v>358</v>
      </c>
      <c r="D70" s="71" t="s">
        <v>155</v>
      </c>
      <c r="E70" s="71"/>
      <c r="F70" s="71"/>
      <c r="G70" s="73">
        <v>2061.96</v>
      </c>
      <c r="H70" s="73"/>
      <c r="I70" s="96">
        <v>2061.96</v>
      </c>
      <c r="J70" s="73"/>
      <c r="K70" s="73"/>
      <c r="L70" s="73"/>
      <c r="M70" s="73"/>
      <c r="N70" s="63"/>
    </row>
    <row r="71" spans="1:14" ht="63.75">
      <c r="A71" s="71" t="s">
        <v>287</v>
      </c>
      <c r="B71" s="72" t="s">
        <v>409</v>
      </c>
      <c r="C71" s="71" t="s">
        <v>358</v>
      </c>
      <c r="D71" s="71" t="s">
        <v>155</v>
      </c>
      <c r="E71" s="71"/>
      <c r="F71" s="71"/>
      <c r="G71" s="73">
        <v>0</v>
      </c>
      <c r="H71" s="73"/>
      <c r="I71" s="96">
        <v>0</v>
      </c>
      <c r="J71" s="73"/>
      <c r="K71" s="73"/>
      <c r="L71" s="73"/>
      <c r="M71" s="73"/>
      <c r="N71" s="63" t="s">
        <v>260</v>
      </c>
    </row>
    <row r="72" spans="1:14" ht="12.75">
      <c r="A72" s="71" t="s">
        <v>289</v>
      </c>
      <c r="B72" s="72" t="s">
        <v>120</v>
      </c>
      <c r="C72" s="71" t="s">
        <v>410</v>
      </c>
      <c r="D72" s="71" t="s">
        <v>155</v>
      </c>
      <c r="E72" s="71"/>
      <c r="F72" s="71"/>
      <c r="G72" s="75">
        <v>14568.25472</v>
      </c>
      <c r="H72" s="73"/>
      <c r="I72" s="91">
        <v>14568.25472</v>
      </c>
      <c r="J72" s="73"/>
      <c r="K72" s="73"/>
      <c r="L72" s="73"/>
      <c r="M72" s="73"/>
      <c r="N72" s="71" t="s">
        <v>411</v>
      </c>
    </row>
    <row r="73" spans="1:14" ht="12.75">
      <c r="A73" s="71" t="s">
        <v>289</v>
      </c>
      <c r="B73" s="72" t="s">
        <v>120</v>
      </c>
      <c r="C73" s="71" t="s">
        <v>412</v>
      </c>
      <c r="D73" s="71" t="s">
        <v>155</v>
      </c>
      <c r="E73" s="71"/>
      <c r="F73" s="71"/>
      <c r="G73" s="75">
        <v>3642.06368</v>
      </c>
      <c r="H73" s="73"/>
      <c r="I73" s="91">
        <v>3642.06368</v>
      </c>
      <c r="J73" s="73"/>
      <c r="K73" s="73"/>
      <c r="L73" s="73"/>
      <c r="M73" s="73"/>
      <c r="N73" s="71"/>
    </row>
    <row r="74" spans="1:14" ht="25.5">
      <c r="A74" s="71" t="s">
        <v>294</v>
      </c>
      <c r="B74" s="72" t="s">
        <v>413</v>
      </c>
      <c r="C74" s="71" t="s">
        <v>414</v>
      </c>
      <c r="D74" s="71" t="s">
        <v>155</v>
      </c>
      <c r="E74" s="71"/>
      <c r="F74" s="71"/>
      <c r="G74" s="73">
        <v>92.6835571783</v>
      </c>
      <c r="H74" s="73">
        <v>41.66143556390466</v>
      </c>
      <c r="I74" s="91">
        <v>134.34</v>
      </c>
      <c r="J74" s="73"/>
      <c r="K74" s="73"/>
      <c r="L74" s="73"/>
      <c r="M74" s="73"/>
      <c r="N74" s="71"/>
    </row>
    <row r="75" spans="1:14" ht="38.25">
      <c r="A75" s="71" t="s">
        <v>297</v>
      </c>
      <c r="B75" s="72" t="s">
        <v>415</v>
      </c>
      <c r="C75" s="71" t="s">
        <v>414</v>
      </c>
      <c r="D75" s="71" t="s">
        <v>155</v>
      </c>
      <c r="E75" s="71"/>
      <c r="F75" s="71"/>
      <c r="G75" s="73">
        <v>423.424</v>
      </c>
      <c r="H75" s="73"/>
      <c r="I75" s="91">
        <v>423.424</v>
      </c>
      <c r="J75" s="73"/>
      <c r="K75" s="73"/>
      <c r="L75" s="73"/>
      <c r="M75" s="73"/>
      <c r="N75" s="71"/>
    </row>
    <row r="76" spans="1:14" ht="51">
      <c r="A76" s="71" t="s">
        <v>299</v>
      </c>
      <c r="B76" s="72" t="s">
        <v>416</v>
      </c>
      <c r="C76" s="71" t="s">
        <v>414</v>
      </c>
      <c r="D76" s="71" t="s">
        <v>155</v>
      </c>
      <c r="E76" s="71"/>
      <c r="F76" s="71"/>
      <c r="G76" s="73">
        <v>1509.6583444908879</v>
      </c>
      <c r="H76" s="73"/>
      <c r="I76" s="91">
        <v>263.48430101236903</v>
      </c>
      <c r="J76" s="73"/>
      <c r="K76" s="73"/>
      <c r="L76" s="73"/>
      <c r="M76" s="73">
        <v>1246.1740434785193</v>
      </c>
      <c r="N76" s="71"/>
    </row>
    <row r="77" spans="1:14" ht="51">
      <c r="A77" s="71" t="s">
        <v>301</v>
      </c>
      <c r="B77" s="72" t="s">
        <v>417</v>
      </c>
      <c r="C77" s="71" t="s">
        <v>414</v>
      </c>
      <c r="D77" s="71" t="s">
        <v>155</v>
      </c>
      <c r="E77" s="71"/>
      <c r="F77" s="71"/>
      <c r="G77" s="73">
        <v>757.86</v>
      </c>
      <c r="H77" s="73"/>
      <c r="I77" s="91">
        <v>134.7750620007405</v>
      </c>
      <c r="J77" s="73"/>
      <c r="K77" s="73"/>
      <c r="L77" s="73"/>
      <c r="M77" s="73">
        <v>623.08</v>
      </c>
      <c r="N77" s="71"/>
    </row>
    <row r="78" spans="1:14" ht="51">
      <c r="A78" s="71" t="s">
        <v>303</v>
      </c>
      <c r="B78" s="72" t="s">
        <v>418</v>
      </c>
      <c r="C78" s="71" t="s">
        <v>414</v>
      </c>
      <c r="D78" s="71" t="s">
        <v>155</v>
      </c>
      <c r="E78" s="71"/>
      <c r="F78" s="71"/>
      <c r="G78" s="73">
        <v>978.29</v>
      </c>
      <c r="H78" s="73"/>
      <c r="I78" s="91">
        <v>223.45776027455605</v>
      </c>
      <c r="J78" s="73"/>
      <c r="K78" s="73"/>
      <c r="L78" s="73"/>
      <c r="M78" s="73">
        <v>754.83</v>
      </c>
      <c r="N78" s="71"/>
    </row>
    <row r="79" spans="1:14" ht="38.25">
      <c r="A79" s="71" t="s">
        <v>305</v>
      </c>
      <c r="B79" s="72" t="s">
        <v>419</v>
      </c>
      <c r="C79" s="71" t="s">
        <v>414</v>
      </c>
      <c r="D79" s="71" t="s">
        <v>155</v>
      </c>
      <c r="E79" s="71"/>
      <c r="F79" s="71"/>
      <c r="G79" s="73">
        <v>2643.678</v>
      </c>
      <c r="H79" s="73"/>
      <c r="I79" s="91">
        <v>370.0917487800001</v>
      </c>
      <c r="J79" s="73"/>
      <c r="K79" s="73"/>
      <c r="L79" s="73"/>
      <c r="M79" s="73">
        <v>2273.5862512199997</v>
      </c>
      <c r="N79" s="71"/>
    </row>
    <row r="80" spans="1:14" ht="25.5">
      <c r="A80" s="71" t="s">
        <v>307</v>
      </c>
      <c r="B80" s="72" t="s">
        <v>420</v>
      </c>
      <c r="C80" s="71" t="s">
        <v>414</v>
      </c>
      <c r="D80" s="71" t="s">
        <v>155</v>
      </c>
      <c r="E80" s="71"/>
      <c r="F80" s="71"/>
      <c r="G80" s="73">
        <v>1643.19</v>
      </c>
      <c r="H80" s="73">
        <v>108.71280000000002</v>
      </c>
      <c r="I80" s="91">
        <f>H80+G80</f>
        <v>1751.9028</v>
      </c>
      <c r="J80" s="73"/>
      <c r="K80" s="73"/>
      <c r="L80" s="73">
        <v>85.14</v>
      </c>
      <c r="M80" s="73">
        <v>176.2452</v>
      </c>
      <c r="N80" s="71"/>
    </row>
    <row r="81" spans="1:14" ht="25.5">
      <c r="A81" s="71" t="s">
        <v>309</v>
      </c>
      <c r="B81" s="72" t="s">
        <v>421</v>
      </c>
      <c r="C81" s="71" t="s">
        <v>414</v>
      </c>
      <c r="D81" s="71" t="s">
        <v>155</v>
      </c>
      <c r="E81" s="71"/>
      <c r="F81" s="71"/>
      <c r="G81" s="75">
        <v>317.5856</v>
      </c>
      <c r="H81" s="73">
        <v>108.71280000000002</v>
      </c>
      <c r="I81" s="91" t="s">
        <v>422</v>
      </c>
      <c r="J81" s="73"/>
      <c r="K81" s="73"/>
      <c r="L81" s="73"/>
      <c r="M81" s="73">
        <v>176.2452</v>
      </c>
      <c r="N81" s="71"/>
    </row>
    <row r="82" spans="1:14" ht="25.5">
      <c r="A82" s="71" t="s">
        <v>311</v>
      </c>
      <c r="B82" s="72" t="s">
        <v>423</v>
      </c>
      <c r="C82" s="71" t="s">
        <v>414</v>
      </c>
      <c r="D82" s="71" t="s">
        <v>155</v>
      </c>
      <c r="E82" s="71"/>
      <c r="F82" s="71"/>
      <c r="G82" s="75">
        <v>75.56820407446519</v>
      </c>
      <c r="H82" s="73">
        <v>13.50351805175102</v>
      </c>
      <c r="I82" s="91">
        <v>103.53716472864603</v>
      </c>
      <c r="J82" s="73"/>
      <c r="K82" s="73"/>
      <c r="L82" s="73">
        <v>49.08807424463532</v>
      </c>
      <c r="M82" s="73">
        <v>34.62311796231656</v>
      </c>
      <c r="N82" s="71"/>
    </row>
    <row r="83" spans="1:14" ht="25.5">
      <c r="A83" s="71" t="s">
        <v>313</v>
      </c>
      <c r="B83" s="72" t="s">
        <v>424</v>
      </c>
      <c r="C83" s="71" t="s">
        <v>414</v>
      </c>
      <c r="D83" s="71" t="s">
        <v>155</v>
      </c>
      <c r="E83" s="71"/>
      <c r="F83" s="71"/>
      <c r="G83" s="75">
        <v>57.49766400000001</v>
      </c>
      <c r="H83" s="73">
        <v>17.018193892000003</v>
      </c>
      <c r="I83" s="91">
        <v>112.10956216968177</v>
      </c>
      <c r="J83" s="73"/>
      <c r="K83" s="73"/>
      <c r="L83" s="73">
        <v>63.7389</v>
      </c>
      <c r="M83" s="73">
        <v>26.1452</v>
      </c>
      <c r="N83" s="71"/>
    </row>
    <row r="84" spans="1:14" ht="25.5">
      <c r="A84" s="71" t="s">
        <v>315</v>
      </c>
      <c r="B84" s="72" t="s">
        <v>425</v>
      </c>
      <c r="C84" s="71" t="s">
        <v>414</v>
      </c>
      <c r="D84" s="71" t="s">
        <v>155</v>
      </c>
      <c r="E84" s="71"/>
      <c r="F84" s="71"/>
      <c r="G84" s="75">
        <v>135.70202427720233</v>
      </c>
      <c r="H84" s="73">
        <v>1.7374772033596009</v>
      </c>
      <c r="I84" s="91">
        <v>74.27969885050855</v>
      </c>
      <c r="J84" s="73"/>
      <c r="K84" s="73"/>
      <c r="L84" s="73"/>
      <c r="M84" s="73">
        <v>63.15961031504246</v>
      </c>
      <c r="N84" s="71"/>
    </row>
    <row r="85" spans="1:14" ht="12.75">
      <c r="A85" s="71" t="s">
        <v>317</v>
      </c>
      <c r="B85" s="72" t="s">
        <v>426</v>
      </c>
      <c r="C85" s="71" t="s">
        <v>414</v>
      </c>
      <c r="D85" s="71" t="s">
        <v>155</v>
      </c>
      <c r="E85" s="71"/>
      <c r="F85" s="71"/>
      <c r="G85" s="75">
        <v>85.65669569428353</v>
      </c>
      <c r="H85" s="73">
        <v>8.885271491365044</v>
      </c>
      <c r="I85" s="91">
        <v>122.03910942733515</v>
      </c>
      <c r="J85" s="73"/>
      <c r="K85" s="73"/>
      <c r="L85" s="73">
        <v>45.52292224028989</v>
      </c>
      <c r="M85" s="73">
        <v>18.027006357515642</v>
      </c>
      <c r="N85" s="71"/>
    </row>
    <row r="86" spans="1:14" ht="25.5">
      <c r="A86" s="71" t="s">
        <v>319</v>
      </c>
      <c r="B86" s="72" t="s">
        <v>427</v>
      </c>
      <c r="C86" s="71" t="s">
        <v>414</v>
      </c>
      <c r="D86" s="71" t="s">
        <v>155</v>
      </c>
      <c r="E86" s="71"/>
      <c r="F86" s="71"/>
      <c r="G86" s="75">
        <v>79.748</v>
      </c>
      <c r="H86" s="73">
        <v>10.74</v>
      </c>
      <c r="I86" s="91">
        <v>129.0985067427683</v>
      </c>
      <c r="J86" s="73"/>
      <c r="K86" s="73"/>
      <c r="L86" s="73">
        <v>54.98</v>
      </c>
      <c r="M86" s="73">
        <v>16.3672</v>
      </c>
      <c r="N86" s="71"/>
    </row>
    <row r="87" spans="1:14" ht="25.5">
      <c r="A87" s="71" t="s">
        <v>321</v>
      </c>
      <c r="B87" s="72" t="s">
        <v>428</v>
      </c>
      <c r="C87" s="71" t="s">
        <v>414</v>
      </c>
      <c r="D87" s="71" t="s">
        <v>155</v>
      </c>
      <c r="E87" s="71"/>
      <c r="F87" s="71"/>
      <c r="G87" s="75">
        <v>114.17830817992152</v>
      </c>
      <c r="H87" s="73"/>
      <c r="I87" s="91">
        <v>88.04573889091321</v>
      </c>
      <c r="J87" s="73"/>
      <c r="K87" s="73"/>
      <c r="L87" s="73"/>
      <c r="M87" s="73">
        <v>26.13256928900829</v>
      </c>
      <c r="N87" s="71"/>
    </row>
    <row r="88" spans="1:14" ht="25.5">
      <c r="A88" s="71" t="s">
        <v>323</v>
      </c>
      <c r="B88" s="72" t="s">
        <v>429</v>
      </c>
      <c r="C88" s="71" t="s">
        <v>414</v>
      </c>
      <c r="D88" s="71" t="s">
        <v>155</v>
      </c>
      <c r="E88" s="71"/>
      <c r="F88" s="71"/>
      <c r="G88" s="75">
        <v>471.602</v>
      </c>
      <c r="H88" s="73"/>
      <c r="I88" s="91">
        <v>471.602</v>
      </c>
      <c r="J88" s="73"/>
      <c r="K88" s="73"/>
      <c r="L88" s="73"/>
      <c r="M88" s="73"/>
      <c r="N88" s="71"/>
    </row>
    <row r="89" spans="1:14" ht="38.25">
      <c r="A89" s="71" t="s">
        <v>325</v>
      </c>
      <c r="B89" s="72" t="s">
        <v>430</v>
      </c>
      <c r="C89" s="71" t="s">
        <v>414</v>
      </c>
      <c r="D89" s="71" t="s">
        <v>155</v>
      </c>
      <c r="E89" s="71"/>
      <c r="F89" s="71"/>
      <c r="G89" s="73">
        <v>1705.53</v>
      </c>
      <c r="H89" s="73">
        <v>126.22067273600001</v>
      </c>
      <c r="I89" s="91">
        <v>1613.564456736</v>
      </c>
      <c r="J89" s="73"/>
      <c r="K89" s="73"/>
      <c r="L89" s="73"/>
      <c r="M89" s="73">
        <v>218.19</v>
      </c>
      <c r="N89" s="71"/>
    </row>
    <row r="90" spans="1:14" ht="25.5">
      <c r="A90" s="71" t="s">
        <v>327</v>
      </c>
      <c r="B90" s="72" t="s">
        <v>431</v>
      </c>
      <c r="C90" s="71" t="s">
        <v>414</v>
      </c>
      <c r="D90" s="71" t="s">
        <v>155</v>
      </c>
      <c r="E90" s="71"/>
      <c r="F90" s="71"/>
      <c r="G90" s="73">
        <v>535.484</v>
      </c>
      <c r="H90" s="73"/>
      <c r="I90" s="91">
        <v>380.43600000000004</v>
      </c>
      <c r="J90" s="73"/>
      <c r="K90" s="73"/>
      <c r="L90" s="73"/>
      <c r="M90" s="73">
        <v>155.048</v>
      </c>
      <c r="N90" s="71"/>
    </row>
    <row r="91" spans="1:14" ht="12.75">
      <c r="A91" s="71" t="s">
        <v>329</v>
      </c>
      <c r="B91" s="72" t="s">
        <v>79</v>
      </c>
      <c r="C91" s="71" t="s">
        <v>432</v>
      </c>
      <c r="D91" s="71" t="s">
        <v>155</v>
      </c>
      <c r="E91" s="71"/>
      <c r="F91" s="71"/>
      <c r="G91" s="73">
        <v>2198.3328029386344</v>
      </c>
      <c r="H91" s="73"/>
      <c r="I91" s="91">
        <v>1727.9578039234348</v>
      </c>
      <c r="J91" s="73"/>
      <c r="K91" s="73"/>
      <c r="L91" s="73"/>
      <c r="M91" s="73">
        <v>470.37499901520005</v>
      </c>
      <c r="N91" s="71"/>
    </row>
    <row r="92" spans="1:14" ht="25.5">
      <c r="A92" s="71" t="s">
        <v>332</v>
      </c>
      <c r="B92" s="72" t="s">
        <v>433</v>
      </c>
      <c r="C92" s="71" t="s">
        <v>432</v>
      </c>
      <c r="D92" s="71" t="s">
        <v>155</v>
      </c>
      <c r="E92" s="71"/>
      <c r="F92" s="71"/>
      <c r="G92" s="73">
        <v>2244.9494795790806</v>
      </c>
      <c r="H92" s="81">
        <v>415.8</v>
      </c>
      <c r="I92" s="91">
        <v>2332.7494795790803</v>
      </c>
      <c r="J92" s="73"/>
      <c r="K92" s="73"/>
      <c r="L92" s="73"/>
      <c r="M92" s="73">
        <v>328</v>
      </c>
      <c r="N92" s="71"/>
    </row>
    <row r="93" spans="1:14" ht="25.5">
      <c r="A93" s="71" t="s">
        <v>334</v>
      </c>
      <c r="B93" s="72" t="s">
        <v>434</v>
      </c>
      <c r="C93" s="71" t="s">
        <v>432</v>
      </c>
      <c r="D93" s="71" t="s">
        <v>155</v>
      </c>
      <c r="E93" s="71"/>
      <c r="F93" s="71"/>
      <c r="G93" s="75">
        <v>8204.754910497022</v>
      </c>
      <c r="H93" s="73"/>
      <c r="I93" s="91">
        <v>8204.754910497022</v>
      </c>
      <c r="J93" s="73"/>
      <c r="K93" s="73"/>
      <c r="L93" s="73"/>
      <c r="M93" s="73"/>
      <c r="N93" s="71"/>
    </row>
    <row r="94" spans="1:14" ht="25.5">
      <c r="A94" s="71" t="s">
        <v>336</v>
      </c>
      <c r="B94" s="72" t="s">
        <v>435</v>
      </c>
      <c r="C94" s="71" t="s">
        <v>414</v>
      </c>
      <c r="D94" s="71" t="s">
        <v>155</v>
      </c>
      <c r="E94" s="71"/>
      <c r="F94" s="71"/>
      <c r="G94" s="73">
        <v>186.2</v>
      </c>
      <c r="H94" s="73">
        <v>8.454</v>
      </c>
      <c r="I94" s="91">
        <v>179.654</v>
      </c>
      <c r="J94" s="73"/>
      <c r="K94" s="73"/>
      <c r="L94" s="73"/>
      <c r="M94" s="73">
        <v>15</v>
      </c>
      <c r="N94" s="71"/>
    </row>
    <row r="95" spans="1:14" ht="25.5">
      <c r="A95" s="71" t="s">
        <v>338</v>
      </c>
      <c r="B95" s="72" t="s">
        <v>436</v>
      </c>
      <c r="C95" s="71" t="s">
        <v>437</v>
      </c>
      <c r="D95" s="71" t="s">
        <v>155</v>
      </c>
      <c r="E95" s="71"/>
      <c r="F95" s="71"/>
      <c r="G95" s="73">
        <v>55.20628866249772</v>
      </c>
      <c r="H95" s="73">
        <v>38.59</v>
      </c>
      <c r="I95" s="91">
        <v>93.79828866249774</v>
      </c>
      <c r="J95" s="73"/>
      <c r="K95" s="73"/>
      <c r="L95" s="73"/>
      <c r="M95" s="73"/>
      <c r="N95" s="71"/>
    </row>
    <row r="96" spans="1:14" ht="12.75">
      <c r="A96" s="3"/>
      <c r="B96" s="3"/>
      <c r="C96" s="3"/>
      <c r="D96" s="3"/>
      <c r="E96" s="3"/>
      <c r="F96" s="3"/>
      <c r="G96" s="3" t="s">
        <v>438</v>
      </c>
      <c r="H96" s="3"/>
      <c r="I96" s="86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 t="s">
        <v>439</v>
      </c>
      <c r="H97" s="3"/>
      <c r="I97" s="86"/>
      <c r="J97" s="3"/>
      <c r="K97" s="3"/>
      <c r="L97" s="3"/>
      <c r="M97" s="3"/>
      <c r="N97" s="3"/>
    </row>
    <row r="98" spans="1:14" ht="12.75">
      <c r="A98" s="154"/>
      <c r="B98" s="154"/>
      <c r="C98" s="3"/>
      <c r="D98" s="3"/>
      <c r="E98" s="3"/>
      <c r="F98" s="3"/>
      <c r="G98" s="3" t="s">
        <v>440</v>
      </c>
      <c r="H98" s="3"/>
      <c r="I98" s="86"/>
      <c r="J98" s="3"/>
      <c r="K98" s="3"/>
      <c r="L98" s="3"/>
      <c r="M98" s="3"/>
      <c r="N98" s="3"/>
    </row>
    <row r="99" spans="1:14" ht="12.75">
      <c r="A99" s="155"/>
      <c r="B99" s="155"/>
      <c r="C99" s="3"/>
      <c r="D99" s="3"/>
      <c r="E99" s="3"/>
      <c r="F99" s="3"/>
      <c r="G99" s="3" t="s">
        <v>441</v>
      </c>
      <c r="H99" s="3"/>
      <c r="I99" s="86"/>
      <c r="J99" s="3"/>
      <c r="K99" s="3"/>
      <c r="L99" s="3"/>
      <c r="M99" s="3"/>
      <c r="N99" s="3"/>
    </row>
  </sheetData>
  <sheetProtection/>
  <mergeCells count="2">
    <mergeCell ref="A98:B98"/>
    <mergeCell ref="A99:B9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J5" sqref="J5"/>
    </sheetView>
  </sheetViews>
  <sheetFormatPr defaultColWidth="9.140625" defaultRowHeight="12.75"/>
  <cols>
    <col min="2" max="2" width="33.7109375" style="0" customWidth="1"/>
    <col min="10" max="10" width="19.7109375" style="0" customWidth="1"/>
  </cols>
  <sheetData>
    <row r="1" ht="12.75">
      <c r="A1" t="s">
        <v>341</v>
      </c>
    </row>
    <row r="2" ht="12.75">
      <c r="A2" t="s">
        <v>135</v>
      </c>
    </row>
    <row r="3" ht="12.75">
      <c r="A3" t="s">
        <v>136</v>
      </c>
    </row>
    <row r="4" spans="1:15" ht="12.75">
      <c r="A4" t="s">
        <v>137</v>
      </c>
      <c r="B4" t="s">
        <v>138</v>
      </c>
      <c r="C4" t="s">
        <v>139</v>
      </c>
      <c r="D4" t="s">
        <v>140</v>
      </c>
      <c r="E4" t="s">
        <v>141</v>
      </c>
      <c r="F4" t="s">
        <v>142</v>
      </c>
      <c r="G4" t="s">
        <v>143</v>
      </c>
      <c r="H4" t="s">
        <v>144</v>
      </c>
      <c r="I4" t="s">
        <v>145</v>
      </c>
      <c r="J4" t="s">
        <v>146</v>
      </c>
      <c r="K4" t="s">
        <v>147</v>
      </c>
      <c r="L4" t="s">
        <v>148</v>
      </c>
      <c r="M4" t="s">
        <v>149</v>
      </c>
      <c r="N4" t="s">
        <v>150</v>
      </c>
      <c r="O4" t="s">
        <v>151</v>
      </c>
    </row>
    <row r="5" spans="1:10" ht="12.75">
      <c r="A5" t="s">
        <v>152</v>
      </c>
      <c r="B5" t="s">
        <v>153</v>
      </c>
      <c r="C5" t="s">
        <v>154</v>
      </c>
      <c r="D5" t="s">
        <v>155</v>
      </c>
      <c r="G5">
        <v>738.94</v>
      </c>
      <c r="H5">
        <v>5.03</v>
      </c>
      <c r="I5">
        <v>743.97</v>
      </c>
      <c r="J5">
        <v>380.39</v>
      </c>
    </row>
    <row r="6" spans="1:10" ht="12.75">
      <c r="A6" t="s">
        <v>156</v>
      </c>
      <c r="B6" t="s">
        <v>157</v>
      </c>
      <c r="C6" t="s">
        <v>154</v>
      </c>
      <c r="D6" t="s">
        <v>155</v>
      </c>
      <c r="G6">
        <v>882.25</v>
      </c>
      <c r="H6">
        <v>5.03</v>
      </c>
      <c r="I6">
        <v>887.28</v>
      </c>
      <c r="J6">
        <v>453.67</v>
      </c>
    </row>
    <row r="7" spans="1:10" ht="12.75">
      <c r="A7" t="s">
        <v>158</v>
      </c>
      <c r="B7" t="s">
        <v>159</v>
      </c>
      <c r="C7" t="s">
        <v>154</v>
      </c>
      <c r="D7" t="s">
        <v>155</v>
      </c>
      <c r="G7">
        <v>432.84</v>
      </c>
      <c r="H7">
        <v>5.03</v>
      </c>
      <c r="I7">
        <v>437.87</v>
      </c>
      <c r="J7">
        <v>223.88</v>
      </c>
    </row>
    <row r="8" spans="1:10" ht="12.75">
      <c r="A8" t="s">
        <v>160</v>
      </c>
      <c r="B8" t="s">
        <v>161</v>
      </c>
      <c r="C8" t="s">
        <v>154</v>
      </c>
      <c r="D8" t="s">
        <v>155</v>
      </c>
      <c r="G8">
        <v>644.98</v>
      </c>
      <c r="H8">
        <v>5.03</v>
      </c>
      <c r="I8">
        <v>650.01</v>
      </c>
      <c r="J8">
        <v>332.35</v>
      </c>
    </row>
    <row r="9" spans="1:10" ht="12.75">
      <c r="A9" t="s">
        <v>162</v>
      </c>
      <c r="B9" t="s">
        <v>163</v>
      </c>
      <c r="C9" t="s">
        <v>154</v>
      </c>
      <c r="D9" t="s">
        <v>155</v>
      </c>
      <c r="G9">
        <v>348.93</v>
      </c>
      <c r="H9">
        <v>5.03</v>
      </c>
      <c r="I9">
        <v>353.97</v>
      </c>
      <c r="J9">
        <v>180.98</v>
      </c>
    </row>
    <row r="10" spans="1:10" ht="12.75">
      <c r="A10" t="s">
        <v>164</v>
      </c>
      <c r="B10" t="s">
        <v>165</v>
      </c>
      <c r="C10" t="s">
        <v>154</v>
      </c>
      <c r="D10" t="s">
        <v>155</v>
      </c>
      <c r="G10">
        <v>846.03</v>
      </c>
      <c r="H10">
        <v>6.58</v>
      </c>
      <c r="I10">
        <v>852.61</v>
      </c>
      <c r="J10">
        <v>435.94</v>
      </c>
    </row>
    <row r="11" spans="1:10" ht="12.75">
      <c r="A11" t="s">
        <v>166</v>
      </c>
      <c r="B11" t="s">
        <v>167</v>
      </c>
      <c r="C11" t="s">
        <v>154</v>
      </c>
      <c r="D11" t="s">
        <v>155</v>
      </c>
      <c r="G11">
        <v>2140.03</v>
      </c>
      <c r="I11" s="65">
        <v>2140.03</v>
      </c>
      <c r="J11">
        <v>1094.2</v>
      </c>
    </row>
    <row r="12" spans="1:10" ht="12.75">
      <c r="A12" t="s">
        <v>168</v>
      </c>
      <c r="B12" t="s">
        <v>169</v>
      </c>
      <c r="C12" t="s">
        <v>154</v>
      </c>
      <c r="D12" t="s">
        <v>155</v>
      </c>
      <c r="G12">
        <v>521.95</v>
      </c>
      <c r="H12">
        <v>5.03</v>
      </c>
      <c r="I12">
        <v>526.98</v>
      </c>
      <c r="J12">
        <v>269.44</v>
      </c>
    </row>
    <row r="13" spans="1:10" ht="12.75">
      <c r="A13" t="s">
        <v>170</v>
      </c>
      <c r="B13" t="s">
        <v>171</v>
      </c>
      <c r="C13" t="s">
        <v>154</v>
      </c>
      <c r="D13" t="s">
        <v>155</v>
      </c>
      <c r="G13">
        <v>1216.55</v>
      </c>
      <c r="I13">
        <v>1216.55</v>
      </c>
      <c r="J13">
        <v>622.02</v>
      </c>
    </row>
    <row r="14" spans="1:10" ht="12.75">
      <c r="A14" t="s">
        <v>172</v>
      </c>
      <c r="B14" t="s">
        <v>173</v>
      </c>
      <c r="C14" t="s">
        <v>154</v>
      </c>
      <c r="D14" t="s">
        <v>155</v>
      </c>
      <c r="G14">
        <v>740.82</v>
      </c>
      <c r="I14">
        <v>740.82</v>
      </c>
      <c r="J14">
        <v>378.78</v>
      </c>
    </row>
    <row r="15" spans="1:10" ht="12.75">
      <c r="A15" t="s">
        <v>174</v>
      </c>
      <c r="B15" t="s">
        <v>175</v>
      </c>
      <c r="C15" t="s">
        <v>154</v>
      </c>
      <c r="D15" t="s">
        <v>155</v>
      </c>
      <c r="G15">
        <v>1350.54</v>
      </c>
      <c r="I15">
        <v>1350.54</v>
      </c>
      <c r="J15">
        <v>690.53</v>
      </c>
    </row>
    <row r="16" spans="1:10" ht="12.75">
      <c r="A16" t="s">
        <v>176</v>
      </c>
      <c r="B16" t="s">
        <v>177</v>
      </c>
      <c r="C16" t="s">
        <v>154</v>
      </c>
      <c r="D16" t="s">
        <v>155</v>
      </c>
      <c r="G16">
        <v>5849.25</v>
      </c>
      <c r="I16">
        <v>5849.25</v>
      </c>
      <c r="J16">
        <v>2990.72</v>
      </c>
    </row>
    <row r="17" spans="1:10" ht="12.75">
      <c r="A17" t="s">
        <v>178</v>
      </c>
      <c r="B17" t="s">
        <v>179</v>
      </c>
      <c r="C17" t="s">
        <v>154</v>
      </c>
      <c r="D17" t="s">
        <v>155</v>
      </c>
      <c r="G17">
        <v>664.66</v>
      </c>
      <c r="I17">
        <v>664.66</v>
      </c>
      <c r="J17">
        <v>339.84</v>
      </c>
    </row>
    <row r="18" spans="1:10" ht="12.75">
      <c r="A18" t="s">
        <v>180</v>
      </c>
      <c r="B18" t="s">
        <v>181</v>
      </c>
      <c r="C18" t="s">
        <v>154</v>
      </c>
      <c r="D18" t="s">
        <v>155</v>
      </c>
      <c r="G18">
        <v>1642.48</v>
      </c>
      <c r="I18">
        <v>1642.48</v>
      </c>
      <c r="J18">
        <v>839.8</v>
      </c>
    </row>
    <row r="19" spans="1:10" ht="12.75">
      <c r="A19" t="s">
        <v>182</v>
      </c>
      <c r="B19" t="s">
        <v>183</v>
      </c>
      <c r="C19" t="s">
        <v>154</v>
      </c>
      <c r="D19" t="s">
        <v>155</v>
      </c>
      <c r="G19">
        <v>4941.48</v>
      </c>
      <c r="I19">
        <v>4941.48</v>
      </c>
      <c r="J19">
        <v>2526.58</v>
      </c>
    </row>
    <row r="20" spans="1:10" ht="12.75">
      <c r="A20" t="s">
        <v>184</v>
      </c>
      <c r="B20" t="s">
        <v>185</v>
      </c>
      <c r="C20" t="s">
        <v>154</v>
      </c>
      <c r="D20" t="s">
        <v>155</v>
      </c>
      <c r="G20">
        <v>10719.47</v>
      </c>
      <c r="I20">
        <v>10719.47</v>
      </c>
      <c r="J20">
        <v>5480.86</v>
      </c>
    </row>
    <row r="21" spans="1:10" ht="12.75">
      <c r="A21" t="s">
        <v>186</v>
      </c>
      <c r="B21" t="s">
        <v>187</v>
      </c>
      <c r="C21" t="s">
        <v>154</v>
      </c>
      <c r="D21" t="s">
        <v>155</v>
      </c>
      <c r="G21">
        <v>628.5</v>
      </c>
      <c r="I21">
        <v>628.5</v>
      </c>
      <c r="J21">
        <v>321.35</v>
      </c>
    </row>
    <row r="22" spans="1:10" ht="12.75">
      <c r="A22" t="s">
        <v>188</v>
      </c>
      <c r="B22" t="s">
        <v>189</v>
      </c>
      <c r="C22" t="s">
        <v>154</v>
      </c>
      <c r="D22" t="s">
        <v>155</v>
      </c>
      <c r="G22">
        <v>951.09</v>
      </c>
      <c r="I22">
        <v>951.09</v>
      </c>
      <c r="J22">
        <v>486.29</v>
      </c>
    </row>
    <row r="23" spans="1:10" ht="12.75">
      <c r="A23" t="s">
        <v>190</v>
      </c>
      <c r="B23" t="s">
        <v>191</v>
      </c>
      <c r="C23" t="s">
        <v>154</v>
      </c>
      <c r="D23" t="s">
        <v>155</v>
      </c>
      <c r="G23">
        <v>651.81</v>
      </c>
      <c r="I23">
        <v>651.81</v>
      </c>
      <c r="J23">
        <v>333.27</v>
      </c>
    </row>
    <row r="24" spans="1:10" ht="12.75">
      <c r="A24" t="s">
        <v>192</v>
      </c>
      <c r="B24" t="s">
        <v>193</v>
      </c>
      <c r="C24" t="s">
        <v>154</v>
      </c>
      <c r="D24" t="s">
        <v>155</v>
      </c>
      <c r="G24">
        <v>728.37</v>
      </c>
      <c r="I24">
        <v>728.37</v>
      </c>
      <c r="J24">
        <v>372.42</v>
      </c>
    </row>
    <row r="25" spans="1:10" ht="12.75">
      <c r="A25" t="s">
        <v>194</v>
      </c>
      <c r="B25" t="s">
        <v>195</v>
      </c>
      <c r="C25" t="s">
        <v>154</v>
      </c>
      <c r="D25" t="s">
        <v>155</v>
      </c>
      <c r="G25">
        <v>130.97</v>
      </c>
      <c r="I25">
        <v>130.97</v>
      </c>
      <c r="J25">
        <v>66.97</v>
      </c>
    </row>
    <row r="26" spans="1:10" ht="12.75">
      <c r="A26" t="s">
        <v>196</v>
      </c>
      <c r="B26" t="s">
        <v>197</v>
      </c>
      <c r="C26" t="s">
        <v>154</v>
      </c>
      <c r="D26" t="s">
        <v>155</v>
      </c>
      <c r="G26">
        <v>1404.45</v>
      </c>
      <c r="I26">
        <v>1404.45</v>
      </c>
      <c r="J26">
        <v>718.09</v>
      </c>
    </row>
    <row r="27" spans="1:10" ht="12.75">
      <c r="A27" t="s">
        <v>198</v>
      </c>
      <c r="B27" t="s">
        <v>199</v>
      </c>
      <c r="C27" t="s">
        <v>154</v>
      </c>
      <c r="D27" t="s">
        <v>155</v>
      </c>
      <c r="G27">
        <v>171.45</v>
      </c>
      <c r="I27">
        <v>171.45</v>
      </c>
      <c r="J27">
        <v>87.66</v>
      </c>
    </row>
    <row r="28" spans="1:10" ht="12.75">
      <c r="A28" t="s">
        <v>200</v>
      </c>
      <c r="B28" t="s">
        <v>201</v>
      </c>
      <c r="C28" t="s">
        <v>154</v>
      </c>
      <c r="D28" t="s">
        <v>155</v>
      </c>
      <c r="G28">
        <v>171.45</v>
      </c>
      <c r="I28">
        <v>171.45</v>
      </c>
      <c r="J28">
        <v>87.66</v>
      </c>
    </row>
    <row r="29" spans="1:10" ht="12.75">
      <c r="A29" t="s">
        <v>202</v>
      </c>
      <c r="B29" t="s">
        <v>203</v>
      </c>
      <c r="C29" t="s">
        <v>154</v>
      </c>
      <c r="D29" t="s">
        <v>155</v>
      </c>
      <c r="G29">
        <v>171.45</v>
      </c>
      <c r="I29">
        <v>171.45</v>
      </c>
      <c r="J29">
        <v>87.66</v>
      </c>
    </row>
    <row r="30" spans="1:10" ht="12.75">
      <c r="A30" t="s">
        <v>204</v>
      </c>
      <c r="B30" t="s">
        <v>205</v>
      </c>
      <c r="C30" t="s">
        <v>154</v>
      </c>
      <c r="D30" t="s">
        <v>155</v>
      </c>
      <c r="G30">
        <v>836.99</v>
      </c>
      <c r="I30">
        <v>836.99</v>
      </c>
      <c r="J30">
        <v>427.95</v>
      </c>
    </row>
    <row r="31" spans="1:10" ht="12.75">
      <c r="A31" t="s">
        <v>206</v>
      </c>
      <c r="B31" t="s">
        <v>207</v>
      </c>
      <c r="C31" t="s">
        <v>154</v>
      </c>
      <c r="D31" t="s">
        <v>155</v>
      </c>
      <c r="G31">
        <v>1074.6</v>
      </c>
      <c r="I31">
        <v>1074.6</v>
      </c>
      <c r="J31">
        <v>549.44</v>
      </c>
    </row>
    <row r="32" spans="1:10" ht="12.75">
      <c r="A32" t="s">
        <v>208</v>
      </c>
      <c r="B32" t="s">
        <v>209</v>
      </c>
      <c r="C32" t="s">
        <v>154</v>
      </c>
      <c r="D32" t="s">
        <v>155</v>
      </c>
      <c r="G32">
        <v>11769.43</v>
      </c>
      <c r="I32">
        <v>11769.43</v>
      </c>
      <c r="J32">
        <v>6017.7</v>
      </c>
    </row>
    <row r="33" spans="1:10" ht="12.75">
      <c r="A33" t="s">
        <v>210</v>
      </c>
      <c r="B33" t="s">
        <v>211</v>
      </c>
      <c r="C33" t="s">
        <v>154</v>
      </c>
      <c r="D33" t="s">
        <v>155</v>
      </c>
      <c r="G33">
        <v>7695.06</v>
      </c>
      <c r="I33">
        <v>7695.06</v>
      </c>
      <c r="J33">
        <v>3934.48</v>
      </c>
    </row>
    <row r="34" spans="1:10" ht="12.75">
      <c r="A34" t="s">
        <v>212</v>
      </c>
      <c r="B34" t="s">
        <v>213</v>
      </c>
      <c r="C34" t="s">
        <v>154</v>
      </c>
      <c r="D34" t="s">
        <v>155</v>
      </c>
      <c r="G34">
        <v>4671.15</v>
      </c>
      <c r="I34">
        <v>4671.15</v>
      </c>
      <c r="J34">
        <v>2388.36</v>
      </c>
    </row>
    <row r="35" spans="1:10" ht="12.75">
      <c r="A35" t="s">
        <v>214</v>
      </c>
      <c r="B35" t="s">
        <v>215</v>
      </c>
      <c r="C35" t="s">
        <v>154</v>
      </c>
      <c r="D35" t="s">
        <v>155</v>
      </c>
      <c r="G35">
        <v>19790.71</v>
      </c>
      <c r="I35">
        <v>19790.71</v>
      </c>
      <c r="J35">
        <v>10118.99</v>
      </c>
    </row>
    <row r="36" spans="1:10" ht="12.75">
      <c r="A36" t="s">
        <v>216</v>
      </c>
      <c r="B36" t="s">
        <v>217</v>
      </c>
      <c r="C36" t="s">
        <v>154</v>
      </c>
      <c r="D36" t="s">
        <v>155</v>
      </c>
      <c r="G36">
        <v>110361.66</v>
      </c>
      <c r="I36">
        <v>110361.66</v>
      </c>
      <c r="J36">
        <v>56427.89</v>
      </c>
    </row>
    <row r="37" spans="1:10" ht="12.75">
      <c r="A37" t="s">
        <v>218</v>
      </c>
      <c r="B37" t="s">
        <v>219</v>
      </c>
      <c r="C37" t="s">
        <v>154</v>
      </c>
      <c r="D37" t="s">
        <v>155</v>
      </c>
      <c r="G37">
        <v>76479.97</v>
      </c>
      <c r="I37">
        <v>76479.97</v>
      </c>
      <c r="J37">
        <v>39104.19</v>
      </c>
    </row>
    <row r="38" spans="1:10" ht="12.75">
      <c r="A38" t="s">
        <v>220</v>
      </c>
      <c r="B38" t="s">
        <v>221</v>
      </c>
      <c r="C38" t="s">
        <v>154</v>
      </c>
      <c r="D38" t="s">
        <v>155</v>
      </c>
      <c r="G38">
        <v>114976.82</v>
      </c>
      <c r="I38">
        <v>114976.82</v>
      </c>
      <c r="J38">
        <v>58787.62</v>
      </c>
    </row>
    <row r="39" spans="1:10" ht="12.75">
      <c r="A39" t="s">
        <v>222</v>
      </c>
      <c r="B39" t="s">
        <v>223</v>
      </c>
      <c r="C39" t="s">
        <v>154</v>
      </c>
      <c r="D39" t="s">
        <v>155</v>
      </c>
      <c r="G39">
        <v>707.62</v>
      </c>
      <c r="I39">
        <v>707.62</v>
      </c>
      <c r="J39">
        <v>361.81</v>
      </c>
    </row>
    <row r="40" spans="1:10" ht="12.75">
      <c r="A40" t="s">
        <v>224</v>
      </c>
      <c r="B40" t="s">
        <v>225</v>
      </c>
      <c r="C40" t="s">
        <v>154</v>
      </c>
      <c r="D40" t="s">
        <v>155</v>
      </c>
      <c r="G40">
        <v>576.24</v>
      </c>
      <c r="I40">
        <v>576.24</v>
      </c>
      <c r="J40">
        <v>294.63</v>
      </c>
    </row>
    <row r="41" spans="1:10" ht="12.75">
      <c r="A41" t="s">
        <v>226</v>
      </c>
      <c r="B41" t="s">
        <v>227</v>
      </c>
      <c r="C41" t="s">
        <v>154</v>
      </c>
      <c r="D41" t="s">
        <v>155</v>
      </c>
      <c r="G41">
        <v>708.19</v>
      </c>
      <c r="I41">
        <v>708.19</v>
      </c>
      <c r="J41">
        <v>362.1</v>
      </c>
    </row>
    <row r="42" spans="1:10" ht="12.75">
      <c r="A42" t="s">
        <v>228</v>
      </c>
      <c r="B42" t="s">
        <v>229</v>
      </c>
      <c r="C42" t="s">
        <v>154</v>
      </c>
      <c r="D42" t="s">
        <v>155</v>
      </c>
      <c r="G42">
        <v>730.7</v>
      </c>
      <c r="I42">
        <v>730.7</v>
      </c>
      <c r="J42">
        <v>373.61</v>
      </c>
    </row>
    <row r="43" spans="1:10" ht="12.75">
      <c r="A43" t="s">
        <v>230</v>
      </c>
      <c r="B43" t="s">
        <v>231</v>
      </c>
      <c r="C43" t="s">
        <v>154</v>
      </c>
      <c r="D43" t="s">
        <v>155</v>
      </c>
      <c r="G43">
        <v>676.76</v>
      </c>
      <c r="I43">
        <v>676.76</v>
      </c>
      <c r="J43">
        <v>346.03</v>
      </c>
    </row>
    <row r="44" spans="1:10" ht="12.75">
      <c r="A44" t="s">
        <v>232</v>
      </c>
      <c r="B44" t="s">
        <v>233</v>
      </c>
      <c r="C44" t="s">
        <v>154</v>
      </c>
      <c r="D44" t="s">
        <v>155</v>
      </c>
      <c r="G44">
        <v>910.21</v>
      </c>
      <c r="I44">
        <v>910.21</v>
      </c>
      <c r="J44">
        <v>465.39</v>
      </c>
    </row>
    <row r="45" spans="1:10" ht="12.75">
      <c r="A45" t="s">
        <v>234</v>
      </c>
      <c r="B45" t="s">
        <v>235</v>
      </c>
      <c r="C45" t="s">
        <v>154</v>
      </c>
      <c r="D45" t="s">
        <v>155</v>
      </c>
      <c r="G45">
        <v>3088.7</v>
      </c>
      <c r="I45">
        <v>3088.7</v>
      </c>
      <c r="J45">
        <v>1579.25</v>
      </c>
    </row>
    <row r="46" spans="1:10" ht="12.75">
      <c r="A46" t="s">
        <v>236</v>
      </c>
      <c r="B46" t="s">
        <v>237</v>
      </c>
      <c r="C46" t="s">
        <v>154</v>
      </c>
      <c r="D46" t="s">
        <v>155</v>
      </c>
      <c r="G46">
        <v>0</v>
      </c>
      <c r="I46">
        <v>0</v>
      </c>
      <c r="J46">
        <v>0</v>
      </c>
    </row>
    <row r="47" spans="1:10" ht="12.75">
      <c r="A47" t="s">
        <v>238</v>
      </c>
      <c r="B47" t="s">
        <v>239</v>
      </c>
      <c r="C47" t="s">
        <v>154</v>
      </c>
      <c r="D47" t="s">
        <v>155</v>
      </c>
      <c r="G47">
        <v>0</v>
      </c>
      <c r="I47">
        <v>0</v>
      </c>
      <c r="J47">
        <v>0</v>
      </c>
    </row>
    <row r="48" spans="1:10" ht="12.75">
      <c r="A48" t="s">
        <v>240</v>
      </c>
      <c r="B48" t="s">
        <v>241</v>
      </c>
      <c r="C48" t="s">
        <v>154</v>
      </c>
      <c r="D48" t="s">
        <v>155</v>
      </c>
      <c r="G48">
        <v>0</v>
      </c>
      <c r="I48">
        <v>0</v>
      </c>
      <c r="J48">
        <v>0</v>
      </c>
    </row>
    <row r="49" spans="1:10" ht="12.75">
      <c r="A49" t="s">
        <v>242</v>
      </c>
      <c r="B49" t="s">
        <v>243</v>
      </c>
      <c r="C49" t="s">
        <v>154</v>
      </c>
      <c r="D49" t="s">
        <v>155</v>
      </c>
      <c r="G49">
        <v>0</v>
      </c>
      <c r="I49">
        <v>0</v>
      </c>
      <c r="J49">
        <v>0</v>
      </c>
    </row>
    <row r="50" spans="1:10" ht="12.75">
      <c r="A50" t="s">
        <v>244</v>
      </c>
      <c r="B50" t="s">
        <v>245</v>
      </c>
      <c r="C50" t="s">
        <v>154</v>
      </c>
      <c r="D50" t="s">
        <v>155</v>
      </c>
      <c r="G50">
        <v>127.93</v>
      </c>
      <c r="I50">
        <v>127.93</v>
      </c>
      <c r="J50">
        <v>65.41</v>
      </c>
    </row>
    <row r="51" spans="1:10" ht="12.75">
      <c r="A51" t="s">
        <v>246</v>
      </c>
      <c r="B51" t="s">
        <v>247</v>
      </c>
      <c r="C51" t="s">
        <v>154</v>
      </c>
      <c r="D51" t="s">
        <v>155</v>
      </c>
      <c r="G51">
        <v>340.14</v>
      </c>
      <c r="I51">
        <v>340.14</v>
      </c>
      <c r="J51">
        <v>173.92</v>
      </c>
    </row>
    <row r="52" spans="1:10" ht="12.75">
      <c r="A52" t="s">
        <v>248</v>
      </c>
      <c r="B52" t="s">
        <v>249</v>
      </c>
      <c r="C52" t="s">
        <v>154</v>
      </c>
      <c r="D52" t="s">
        <v>155</v>
      </c>
      <c r="G52">
        <v>85.04</v>
      </c>
      <c r="I52">
        <v>85.04</v>
      </c>
      <c r="J52">
        <v>43.48</v>
      </c>
    </row>
    <row r="53" spans="1:10" ht="12.75">
      <c r="A53" t="s">
        <v>250</v>
      </c>
      <c r="B53" t="s">
        <v>251</v>
      </c>
      <c r="C53" t="s">
        <v>154</v>
      </c>
      <c r="D53" t="s">
        <v>155</v>
      </c>
      <c r="G53">
        <v>0</v>
      </c>
      <c r="I53">
        <v>0</v>
      </c>
      <c r="J53">
        <v>0</v>
      </c>
    </row>
    <row r="54" spans="1:10" ht="12.75">
      <c r="A54" t="s">
        <v>252</v>
      </c>
      <c r="B54" t="s">
        <v>253</v>
      </c>
      <c r="C54" t="s">
        <v>154</v>
      </c>
      <c r="D54" t="s">
        <v>155</v>
      </c>
      <c r="G54">
        <v>2408.49</v>
      </c>
      <c r="I54">
        <v>2408.49</v>
      </c>
      <c r="J54">
        <v>1231.46</v>
      </c>
    </row>
    <row r="55" spans="1:10" ht="12.75">
      <c r="A55" t="s">
        <v>254</v>
      </c>
      <c r="B55" t="s">
        <v>255</v>
      </c>
      <c r="C55" t="s">
        <v>154</v>
      </c>
      <c r="D55" t="s">
        <v>155</v>
      </c>
      <c r="G55">
        <v>2390.42</v>
      </c>
      <c r="I55">
        <v>2390.42</v>
      </c>
      <c r="J55">
        <v>1222.22</v>
      </c>
    </row>
    <row r="56" spans="1:10" ht="12.75">
      <c r="A56" t="s">
        <v>256</v>
      </c>
      <c r="B56" t="s">
        <v>257</v>
      </c>
      <c r="C56" t="s">
        <v>154</v>
      </c>
      <c r="D56" t="s">
        <v>155</v>
      </c>
      <c r="G56">
        <v>2390.42</v>
      </c>
      <c r="I56">
        <v>2390.42</v>
      </c>
      <c r="J56">
        <v>1222.22</v>
      </c>
    </row>
    <row r="57" spans="1:15" ht="12.75">
      <c r="A57" t="s">
        <v>258</v>
      </c>
      <c r="B57" t="s">
        <v>259</v>
      </c>
      <c r="C57" t="s">
        <v>154</v>
      </c>
      <c r="D57" t="s">
        <v>155</v>
      </c>
      <c r="G57">
        <v>0</v>
      </c>
      <c r="I57">
        <v>0</v>
      </c>
      <c r="J57">
        <v>0</v>
      </c>
      <c r="O57" t="s">
        <v>260</v>
      </c>
    </row>
    <row r="58" spans="1:10" ht="12.75">
      <c r="A58" t="s">
        <v>261</v>
      </c>
      <c r="B58" t="s">
        <v>262</v>
      </c>
      <c r="C58" t="s">
        <v>154</v>
      </c>
      <c r="D58" t="s">
        <v>155</v>
      </c>
      <c r="G58">
        <v>7066.81</v>
      </c>
      <c r="I58">
        <v>7066.81</v>
      </c>
      <c r="J58">
        <v>3613.26</v>
      </c>
    </row>
    <row r="59" spans="1:10" ht="12.75">
      <c r="A59" t="s">
        <v>263</v>
      </c>
      <c r="B59" t="s">
        <v>264</v>
      </c>
      <c r="C59" t="s">
        <v>154</v>
      </c>
      <c r="D59" t="s">
        <v>155</v>
      </c>
      <c r="G59">
        <v>619.58</v>
      </c>
      <c r="I59">
        <v>619.58</v>
      </c>
      <c r="J59">
        <v>316.79</v>
      </c>
    </row>
    <row r="60" spans="1:15" ht="12.75">
      <c r="A60" t="s">
        <v>265</v>
      </c>
      <c r="B60" t="s">
        <v>266</v>
      </c>
      <c r="C60" t="s">
        <v>154</v>
      </c>
      <c r="D60" t="s">
        <v>155</v>
      </c>
      <c r="G60">
        <v>0</v>
      </c>
      <c r="I60">
        <v>0</v>
      </c>
      <c r="J60">
        <v>0</v>
      </c>
      <c r="O60" t="s">
        <v>260</v>
      </c>
    </row>
    <row r="61" spans="1:15" ht="12.75">
      <c r="A61" t="s">
        <v>267</v>
      </c>
      <c r="B61" t="s">
        <v>268</v>
      </c>
      <c r="C61" t="s">
        <v>154</v>
      </c>
      <c r="D61" t="s">
        <v>155</v>
      </c>
      <c r="G61">
        <v>0</v>
      </c>
      <c r="I61">
        <v>0</v>
      </c>
      <c r="J61">
        <v>0</v>
      </c>
      <c r="O61" t="s">
        <v>260</v>
      </c>
    </row>
    <row r="62" spans="1:15" ht="12.75">
      <c r="A62" t="s">
        <v>269</v>
      </c>
      <c r="B62" t="s">
        <v>270</v>
      </c>
      <c r="C62" t="s">
        <v>154</v>
      </c>
      <c r="D62" t="s">
        <v>155</v>
      </c>
      <c r="G62">
        <v>0</v>
      </c>
      <c r="I62">
        <v>0</v>
      </c>
      <c r="J62">
        <v>0</v>
      </c>
      <c r="O62" t="s">
        <v>260</v>
      </c>
    </row>
    <row r="63" spans="1:15" ht="12.75">
      <c r="A63" t="s">
        <v>271</v>
      </c>
      <c r="B63" t="s">
        <v>272</v>
      </c>
      <c r="C63" t="s">
        <v>154</v>
      </c>
      <c r="D63" t="s">
        <v>155</v>
      </c>
      <c r="G63">
        <v>0</v>
      </c>
      <c r="I63">
        <v>0</v>
      </c>
      <c r="J63">
        <v>0</v>
      </c>
      <c r="O63" t="s">
        <v>260</v>
      </c>
    </row>
    <row r="64" spans="1:10" ht="12.75">
      <c r="A64" t="s">
        <v>273</v>
      </c>
      <c r="B64" t="s">
        <v>274</v>
      </c>
      <c r="C64" t="s">
        <v>154</v>
      </c>
      <c r="D64" t="s">
        <v>155</v>
      </c>
      <c r="G64">
        <v>1715.43</v>
      </c>
      <c r="I64">
        <v>1715.43</v>
      </c>
      <c r="J64">
        <v>877.1</v>
      </c>
    </row>
    <row r="65" spans="1:10" ht="12.75">
      <c r="A65" t="s">
        <v>275</v>
      </c>
      <c r="B65" t="s">
        <v>276</v>
      </c>
      <c r="C65" t="s">
        <v>154</v>
      </c>
      <c r="D65" t="s">
        <v>155</v>
      </c>
      <c r="G65">
        <v>1771.7</v>
      </c>
      <c r="I65">
        <v>1771.7</v>
      </c>
      <c r="J65">
        <v>905.87</v>
      </c>
    </row>
    <row r="66" spans="1:10" ht="12.75">
      <c r="A66" t="s">
        <v>277</v>
      </c>
      <c r="B66" t="s">
        <v>278</v>
      </c>
      <c r="C66" t="s">
        <v>154</v>
      </c>
      <c r="D66" t="s">
        <v>155</v>
      </c>
      <c r="G66">
        <v>1580.9</v>
      </c>
      <c r="I66">
        <v>1580.9</v>
      </c>
      <c r="J66">
        <v>808.31</v>
      </c>
    </row>
    <row r="67" spans="1:10" ht="12.75">
      <c r="A67" t="s">
        <v>279</v>
      </c>
      <c r="B67" t="s">
        <v>280</v>
      </c>
      <c r="C67" t="s">
        <v>154</v>
      </c>
      <c r="D67" t="s">
        <v>155</v>
      </c>
      <c r="G67">
        <v>2120.58</v>
      </c>
      <c r="I67">
        <v>2120.58</v>
      </c>
      <c r="J67">
        <v>1084.25</v>
      </c>
    </row>
    <row r="68" spans="1:10" ht="12.75">
      <c r="A68" t="s">
        <v>281</v>
      </c>
      <c r="B68" t="s">
        <v>282</v>
      </c>
      <c r="C68" t="s">
        <v>154</v>
      </c>
      <c r="D68" t="s">
        <v>155</v>
      </c>
      <c r="G68">
        <v>2120.58</v>
      </c>
      <c r="I68">
        <v>2120.58</v>
      </c>
      <c r="J68">
        <v>1084.25</v>
      </c>
    </row>
    <row r="69" spans="1:10" ht="12.75">
      <c r="A69" t="s">
        <v>283</v>
      </c>
      <c r="B69" t="s">
        <v>284</v>
      </c>
      <c r="C69" t="s">
        <v>154</v>
      </c>
      <c r="D69" t="s">
        <v>155</v>
      </c>
      <c r="G69">
        <v>22986.91</v>
      </c>
      <c r="I69">
        <v>22986.91</v>
      </c>
      <c r="J69">
        <v>11753.2</v>
      </c>
    </row>
    <row r="70" spans="1:10" ht="12.75">
      <c r="A70" t="s">
        <v>285</v>
      </c>
      <c r="B70" t="s">
        <v>286</v>
      </c>
      <c r="C70" t="s">
        <v>154</v>
      </c>
      <c r="D70" t="s">
        <v>155</v>
      </c>
      <c r="G70">
        <v>2061.96</v>
      </c>
      <c r="I70">
        <v>2061.96</v>
      </c>
      <c r="J70">
        <v>1054.28</v>
      </c>
    </row>
    <row r="71" spans="1:15" ht="12.75">
      <c r="A71" t="s">
        <v>287</v>
      </c>
      <c r="B71" t="s">
        <v>288</v>
      </c>
      <c r="C71" t="s">
        <v>154</v>
      </c>
      <c r="D71" t="s">
        <v>155</v>
      </c>
      <c r="G71">
        <v>0</v>
      </c>
      <c r="I71">
        <v>0</v>
      </c>
      <c r="J71">
        <v>0</v>
      </c>
      <c r="O71" t="s">
        <v>260</v>
      </c>
    </row>
    <row r="72" spans="1:15" ht="12.75">
      <c r="A72" t="s">
        <v>289</v>
      </c>
      <c r="B72" t="s">
        <v>290</v>
      </c>
      <c r="C72" t="s">
        <v>291</v>
      </c>
      <c r="D72" t="s">
        <v>155</v>
      </c>
      <c r="G72">
        <v>14568.25</v>
      </c>
      <c r="I72">
        <v>14568.25</v>
      </c>
      <c r="J72">
        <v>7448.74</v>
      </c>
      <c r="O72" t="s">
        <v>292</v>
      </c>
    </row>
    <row r="73" spans="1:10" ht="12.75">
      <c r="A73" t="s">
        <v>289</v>
      </c>
      <c r="B73" t="s">
        <v>290</v>
      </c>
      <c r="C73" t="s">
        <v>293</v>
      </c>
      <c r="D73" t="s">
        <v>155</v>
      </c>
      <c r="G73">
        <v>3642.06</v>
      </c>
      <c r="I73">
        <v>3642.06</v>
      </c>
      <c r="J73">
        <v>1862.19</v>
      </c>
    </row>
    <row r="74" spans="1:10" ht="12.75">
      <c r="A74" t="s">
        <v>294</v>
      </c>
      <c r="B74" t="s">
        <v>295</v>
      </c>
      <c r="C74" t="s">
        <v>296</v>
      </c>
      <c r="D74" t="s">
        <v>155</v>
      </c>
      <c r="G74">
        <v>92.68</v>
      </c>
      <c r="H74">
        <v>41.66</v>
      </c>
      <c r="I74">
        <v>134.34</v>
      </c>
      <c r="J74">
        <v>68.69</v>
      </c>
    </row>
    <row r="75" spans="1:10" ht="12.75">
      <c r="A75" t="s">
        <v>297</v>
      </c>
      <c r="B75" t="s">
        <v>298</v>
      </c>
      <c r="C75" t="s">
        <v>296</v>
      </c>
      <c r="D75" t="s">
        <v>155</v>
      </c>
      <c r="G75">
        <v>423.42</v>
      </c>
      <c r="I75">
        <v>423.42</v>
      </c>
      <c r="J75">
        <v>216.5</v>
      </c>
    </row>
    <row r="76" spans="1:14" ht="12.75">
      <c r="A76" t="s">
        <v>299</v>
      </c>
      <c r="B76" t="s">
        <v>300</v>
      </c>
      <c r="C76" t="s">
        <v>296</v>
      </c>
      <c r="D76" t="s">
        <v>155</v>
      </c>
      <c r="G76">
        <v>1509.66</v>
      </c>
      <c r="I76">
        <v>263.48</v>
      </c>
      <c r="J76">
        <v>134.72</v>
      </c>
      <c r="N76">
        <v>1246.17</v>
      </c>
    </row>
    <row r="77" spans="1:14" ht="12.75">
      <c r="A77" t="s">
        <v>301</v>
      </c>
      <c r="B77" t="s">
        <v>302</v>
      </c>
      <c r="C77" t="s">
        <v>296</v>
      </c>
      <c r="D77" t="s">
        <v>155</v>
      </c>
      <c r="G77">
        <v>757.86</v>
      </c>
      <c r="I77">
        <v>134.78</v>
      </c>
      <c r="J77">
        <v>68.91</v>
      </c>
      <c r="N77">
        <v>623.08</v>
      </c>
    </row>
    <row r="78" spans="1:14" ht="12.75">
      <c r="A78" t="s">
        <v>303</v>
      </c>
      <c r="B78" t="s">
        <v>304</v>
      </c>
      <c r="C78" t="s">
        <v>296</v>
      </c>
      <c r="D78" t="s">
        <v>155</v>
      </c>
      <c r="G78">
        <v>978.29</v>
      </c>
      <c r="I78">
        <v>223.46</v>
      </c>
      <c r="J78">
        <v>114.25</v>
      </c>
      <c r="N78">
        <v>754.83</v>
      </c>
    </row>
    <row r="79" spans="1:14" ht="12.75">
      <c r="A79" t="s">
        <v>305</v>
      </c>
      <c r="B79" t="s">
        <v>306</v>
      </c>
      <c r="C79" t="s">
        <v>296</v>
      </c>
      <c r="D79" t="s">
        <v>155</v>
      </c>
      <c r="G79">
        <v>2643.68</v>
      </c>
      <c r="I79">
        <v>370.09</v>
      </c>
      <c r="J79">
        <v>189.23</v>
      </c>
      <c r="N79">
        <v>2273.59</v>
      </c>
    </row>
    <row r="80" spans="1:14" ht="12.75">
      <c r="A80" t="s">
        <v>307</v>
      </c>
      <c r="B80" t="s">
        <v>308</v>
      </c>
      <c r="C80" t="s">
        <v>296</v>
      </c>
      <c r="D80" t="s">
        <v>155</v>
      </c>
      <c r="G80">
        <v>1643.19</v>
      </c>
      <c r="H80">
        <v>108.71</v>
      </c>
      <c r="I80">
        <v>1660.79</v>
      </c>
      <c r="J80">
        <v>849.16</v>
      </c>
      <c r="M80">
        <v>85.14</v>
      </c>
      <c r="N80">
        <v>176.25</v>
      </c>
    </row>
    <row r="81" spans="1:14" ht="12.75">
      <c r="A81" t="s">
        <v>309</v>
      </c>
      <c r="B81" t="s">
        <v>310</v>
      </c>
      <c r="C81" t="s">
        <v>296</v>
      </c>
      <c r="D81" t="s">
        <v>155</v>
      </c>
      <c r="G81">
        <v>317.59</v>
      </c>
      <c r="H81">
        <v>108.71</v>
      </c>
      <c r="I81">
        <v>250.05</v>
      </c>
      <c r="J81">
        <v>127.85</v>
      </c>
      <c r="N81">
        <v>176.25</v>
      </c>
    </row>
    <row r="82" spans="1:14" ht="12.75">
      <c r="A82" t="s">
        <v>311</v>
      </c>
      <c r="B82" t="s">
        <v>312</v>
      </c>
      <c r="C82" t="s">
        <v>296</v>
      </c>
      <c r="D82" t="s">
        <v>155</v>
      </c>
      <c r="G82">
        <v>75.57</v>
      </c>
      <c r="H82">
        <v>13.5</v>
      </c>
      <c r="I82">
        <v>103.54</v>
      </c>
      <c r="J82">
        <v>52.94</v>
      </c>
      <c r="M82">
        <v>49.09</v>
      </c>
      <c r="N82">
        <v>34.62</v>
      </c>
    </row>
    <row r="83" spans="1:14" ht="12.75">
      <c r="A83" t="s">
        <v>313</v>
      </c>
      <c r="B83" t="s">
        <v>314</v>
      </c>
      <c r="C83" t="s">
        <v>296</v>
      </c>
      <c r="D83" t="s">
        <v>155</v>
      </c>
      <c r="G83">
        <v>57.5</v>
      </c>
      <c r="H83">
        <v>17.02</v>
      </c>
      <c r="I83">
        <v>112.11</v>
      </c>
      <c r="J83">
        <v>57.32</v>
      </c>
      <c r="M83">
        <v>63.74</v>
      </c>
      <c r="N83">
        <v>26.15</v>
      </c>
    </row>
    <row r="84" spans="1:14" ht="12.75">
      <c r="A84" t="s">
        <v>315</v>
      </c>
      <c r="B84" t="s">
        <v>316</v>
      </c>
      <c r="C84" t="s">
        <v>296</v>
      </c>
      <c r="D84" t="s">
        <v>155</v>
      </c>
      <c r="G84">
        <v>135.7</v>
      </c>
      <c r="H84">
        <v>1.74</v>
      </c>
      <c r="I84">
        <v>74.28</v>
      </c>
      <c r="J84">
        <v>37.98</v>
      </c>
      <c r="N84">
        <v>63.16</v>
      </c>
    </row>
    <row r="85" spans="1:14" ht="12.75">
      <c r="A85" t="s">
        <v>317</v>
      </c>
      <c r="B85" t="s">
        <v>318</v>
      </c>
      <c r="C85" t="s">
        <v>296</v>
      </c>
      <c r="D85" t="s">
        <v>155</v>
      </c>
      <c r="G85">
        <v>85.66</v>
      </c>
      <c r="H85">
        <v>8.89</v>
      </c>
      <c r="I85">
        <v>122.04</v>
      </c>
      <c r="J85">
        <v>62.4</v>
      </c>
      <c r="M85">
        <v>45.52</v>
      </c>
      <c r="N85">
        <v>18.03</v>
      </c>
    </row>
    <row r="86" spans="1:14" ht="12.75">
      <c r="A86" t="s">
        <v>319</v>
      </c>
      <c r="B86" t="s">
        <v>320</v>
      </c>
      <c r="C86" t="s">
        <v>296</v>
      </c>
      <c r="D86" t="s">
        <v>155</v>
      </c>
      <c r="G86">
        <v>79.75</v>
      </c>
      <c r="H86">
        <v>10.74</v>
      </c>
      <c r="I86">
        <v>129.1</v>
      </c>
      <c r="J86">
        <v>66.01</v>
      </c>
      <c r="M86">
        <v>54.98</v>
      </c>
      <c r="N86">
        <v>16.37</v>
      </c>
    </row>
    <row r="87" spans="1:14" ht="12.75">
      <c r="A87" t="s">
        <v>321</v>
      </c>
      <c r="B87" t="s">
        <v>322</v>
      </c>
      <c r="C87" t="s">
        <v>296</v>
      </c>
      <c r="D87" t="s">
        <v>155</v>
      </c>
      <c r="G87">
        <v>114.18</v>
      </c>
      <c r="I87">
        <v>88.05</v>
      </c>
      <c r="J87">
        <v>45.02</v>
      </c>
      <c r="N87">
        <v>26.13</v>
      </c>
    </row>
    <row r="88" spans="1:10" ht="12.75">
      <c r="A88" t="s">
        <v>323</v>
      </c>
      <c r="B88" t="s">
        <v>324</v>
      </c>
      <c r="C88" t="s">
        <v>296</v>
      </c>
      <c r="D88" t="s">
        <v>155</v>
      </c>
      <c r="G88">
        <v>471.6</v>
      </c>
      <c r="I88">
        <v>471.6</v>
      </c>
      <c r="J88">
        <v>241.13</v>
      </c>
    </row>
    <row r="89" spans="1:14" ht="12.75">
      <c r="A89" t="s">
        <v>325</v>
      </c>
      <c r="B89" t="s">
        <v>326</v>
      </c>
      <c r="C89" t="s">
        <v>296</v>
      </c>
      <c r="D89" t="s">
        <v>155</v>
      </c>
      <c r="G89">
        <v>1705.53</v>
      </c>
      <c r="H89">
        <v>126.22</v>
      </c>
      <c r="I89">
        <v>1613.56</v>
      </c>
      <c r="J89">
        <v>825.02</v>
      </c>
      <c r="N89">
        <v>218.19</v>
      </c>
    </row>
    <row r="90" spans="1:14" ht="12.75">
      <c r="A90" t="s">
        <v>327</v>
      </c>
      <c r="B90" t="s">
        <v>328</v>
      </c>
      <c r="C90" t="s">
        <v>296</v>
      </c>
      <c r="D90" t="s">
        <v>155</v>
      </c>
      <c r="G90">
        <v>535.48</v>
      </c>
      <c r="I90">
        <v>380.44</v>
      </c>
      <c r="J90">
        <v>194.52</v>
      </c>
      <c r="N90">
        <v>155.05</v>
      </c>
    </row>
    <row r="91" spans="1:14" ht="12.75">
      <c r="A91" t="s">
        <v>329</v>
      </c>
      <c r="B91" t="s">
        <v>330</v>
      </c>
      <c r="C91" t="s">
        <v>331</v>
      </c>
      <c r="D91" t="s">
        <v>155</v>
      </c>
      <c r="G91">
        <v>2198.33</v>
      </c>
      <c r="I91">
        <v>1727.96</v>
      </c>
      <c r="J91">
        <v>883.5</v>
      </c>
      <c r="N91">
        <v>470.37</v>
      </c>
    </row>
    <row r="92" spans="1:14" ht="12.75">
      <c r="A92" t="s">
        <v>332</v>
      </c>
      <c r="B92" t="s">
        <v>333</v>
      </c>
      <c r="C92" t="s">
        <v>331</v>
      </c>
      <c r="D92" t="s">
        <v>155</v>
      </c>
      <c r="G92">
        <v>2244.95</v>
      </c>
      <c r="H92">
        <v>415.8</v>
      </c>
      <c r="I92">
        <v>2332.75</v>
      </c>
      <c r="J92">
        <v>1192.73</v>
      </c>
      <c r="N92">
        <v>328</v>
      </c>
    </row>
    <row r="93" spans="1:10" ht="12.75">
      <c r="A93" t="s">
        <v>334</v>
      </c>
      <c r="B93" t="s">
        <v>335</v>
      </c>
      <c r="C93" t="s">
        <v>331</v>
      </c>
      <c r="D93" t="s">
        <v>155</v>
      </c>
      <c r="G93">
        <v>8204.75</v>
      </c>
      <c r="I93">
        <v>8204.75</v>
      </c>
      <c r="J93">
        <v>4195.09</v>
      </c>
    </row>
    <row r="94" spans="1:14" ht="12.75">
      <c r="A94" t="s">
        <v>336</v>
      </c>
      <c r="B94" t="s">
        <v>337</v>
      </c>
      <c r="C94" t="s">
        <v>296</v>
      </c>
      <c r="D94" t="s">
        <v>155</v>
      </c>
      <c r="G94">
        <v>186.2</v>
      </c>
      <c r="H94">
        <v>8.45</v>
      </c>
      <c r="I94">
        <v>179.65</v>
      </c>
      <c r="J94">
        <v>91.86</v>
      </c>
      <c r="N94">
        <v>15</v>
      </c>
    </row>
    <row r="95" spans="1:10" ht="12.75">
      <c r="A95" t="s">
        <v>338</v>
      </c>
      <c r="B95" t="s">
        <v>339</v>
      </c>
      <c r="C95" t="s">
        <v>340</v>
      </c>
      <c r="D95" t="s">
        <v>155</v>
      </c>
      <c r="G95">
        <v>55.21</v>
      </c>
      <c r="H95">
        <v>38.59</v>
      </c>
      <c r="I95">
        <v>93.8</v>
      </c>
      <c r="J95">
        <v>47.96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Yavor Gechev</cp:lastModifiedBy>
  <cp:lastPrinted>2014-05-09T14:12:28Z</cp:lastPrinted>
  <dcterms:created xsi:type="dcterms:W3CDTF">2007-05-14T12:33:22Z</dcterms:created>
  <dcterms:modified xsi:type="dcterms:W3CDTF">2014-05-29T14:41:04Z</dcterms:modified>
  <cp:category/>
  <cp:version/>
  <cp:contentType/>
  <cp:contentStatus/>
</cp:coreProperties>
</file>